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Y:\SUPTRAN\SUPTRAN 2025\FROTA ATUALIZADA 2025\"/>
    </mc:Choice>
  </mc:AlternateContent>
  <xr:revisionPtr revIDLastSave="0" documentId="13_ncr:1_{175D942C-62CE-41DF-81FE-9E8D8007094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VEICULOS " sheetId="1" r:id="rId1"/>
    <sheet name="ROÇADEIRAS " sheetId="2" r:id="rId2"/>
    <sheet name="INFORMAÇÕES DOS VEICULOS " sheetId="3" r:id="rId3"/>
    <sheet name="Plan1" sheetId="8" r:id="rId4"/>
    <sheet name="Plan2" sheetId="9" r:id="rId5"/>
  </sheets>
  <definedNames>
    <definedName name="_xlnm._FilterDatabase" localSheetId="0" hidden="1">'VEICULOS '!$A$2:$AM$143</definedName>
  </definedNames>
  <calcPr calcId="191029"/>
</workbook>
</file>

<file path=xl/calcChain.xml><?xml version="1.0" encoding="utf-8"?>
<calcChain xmlns="http://schemas.openxmlformats.org/spreadsheetml/2006/main">
  <c r="AG5" i="1" l="1"/>
  <c r="U26" i="2" l="1"/>
  <c r="U17" i="2"/>
  <c r="U20" i="2"/>
  <c r="U21" i="2"/>
  <c r="U22" i="2"/>
  <c r="U23" i="2"/>
  <c r="U19" i="2"/>
  <c r="U18" i="2"/>
  <c r="U6" i="2"/>
  <c r="U24" i="2" s="1"/>
  <c r="U7" i="2"/>
  <c r="U8" i="2"/>
  <c r="U10" i="2"/>
  <c r="U11" i="2"/>
  <c r="U12" i="2"/>
  <c r="U13" i="2"/>
  <c r="U14" i="2"/>
  <c r="U15" i="2"/>
  <c r="U16" i="2"/>
  <c r="U5" i="2"/>
  <c r="AG127" i="1" l="1"/>
  <c r="AG108" i="1"/>
  <c r="AG106" i="1"/>
  <c r="AG100" i="1"/>
  <c r="AG67" i="1"/>
  <c r="AG42" i="1"/>
  <c r="AG41" i="1"/>
  <c r="AG40" i="1"/>
  <c r="AG39" i="1"/>
  <c r="AG17" i="1"/>
  <c r="AG20" i="1"/>
  <c r="AG107" i="1"/>
  <c r="AG101" i="1"/>
  <c r="AG94" i="1"/>
  <c r="AG47" i="1"/>
  <c r="AG38" i="1"/>
  <c r="AG25" i="1"/>
  <c r="AG24" i="1"/>
  <c r="AG22" i="1"/>
  <c r="AG19" i="1"/>
  <c r="AG16" i="1"/>
  <c r="AG9" i="1"/>
  <c r="AG3" i="1"/>
  <c r="AG64" i="1" l="1"/>
  <c r="AG57" i="1"/>
  <c r="AG54" i="1"/>
  <c r="AG95" i="1"/>
  <c r="AG104" i="1"/>
  <c r="AG125" i="1"/>
  <c r="AG99" i="1"/>
  <c r="AG98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1" i="1"/>
  <c r="AG60" i="1"/>
  <c r="AG59" i="1"/>
  <c r="AG58" i="1"/>
  <c r="AG56" i="1"/>
  <c r="AG53" i="1"/>
  <c r="AG52" i="1"/>
  <c r="AG46" i="1"/>
  <c r="AG45" i="1"/>
  <c r="AG44" i="1"/>
  <c r="AG43" i="1"/>
  <c r="AG26" i="1"/>
  <c r="AG23" i="1"/>
  <c r="AG15" i="1"/>
  <c r="AG12" i="1"/>
  <c r="AG11" i="1"/>
  <c r="AG10" i="1"/>
  <c r="AG8" i="1"/>
  <c r="AG7" i="1"/>
  <c r="AG130" i="1"/>
  <c r="AG126" i="1"/>
  <c r="AG105" i="1"/>
  <c r="AG102" i="1"/>
  <c r="AG55" i="1"/>
  <c r="AG37" i="1"/>
  <c r="AG21" i="1"/>
  <c r="AG132" i="1" l="1"/>
  <c r="AG154" i="1" s="1"/>
  <c r="J160" i="1"/>
  <c r="U129" i="1" l="1"/>
  <c r="O132" i="1" l="1"/>
  <c r="U128" i="1"/>
  <c r="E23" i="1" l="1"/>
  <c r="AM125" i="1" l="1"/>
  <c r="U125" i="1"/>
  <c r="W125" i="1" s="1"/>
  <c r="AM18" i="1" l="1"/>
  <c r="U18" i="1"/>
  <c r="U103" i="1" l="1"/>
  <c r="W4" i="1" l="1"/>
  <c r="W116" i="1"/>
  <c r="W95" i="1"/>
  <c r="W62" i="1"/>
  <c r="W19" i="1"/>
  <c r="U131" i="1"/>
  <c r="U124" i="1"/>
  <c r="W124" i="1" s="1"/>
  <c r="U123" i="1"/>
  <c r="W123" i="1" s="1"/>
  <c r="U122" i="1"/>
  <c r="W122" i="1" s="1"/>
  <c r="U121" i="1"/>
  <c r="W121" i="1" s="1"/>
  <c r="U111" i="1"/>
  <c r="W111" i="1" s="1"/>
  <c r="U120" i="1"/>
  <c r="W120" i="1" s="1"/>
  <c r="U119" i="1"/>
  <c r="W119" i="1" s="1"/>
  <c r="U118" i="1"/>
  <c r="W118" i="1" s="1"/>
  <c r="U117" i="1"/>
  <c r="U116" i="1"/>
  <c r="U108" i="1"/>
  <c r="W108" i="1" s="1"/>
  <c r="U107" i="1"/>
  <c r="U106" i="1"/>
  <c r="U105" i="1"/>
  <c r="U104" i="1"/>
  <c r="W104" i="1" s="1"/>
  <c r="U102" i="1"/>
  <c r="W102" i="1" s="1"/>
  <c r="U101" i="1"/>
  <c r="W101" i="1" s="1"/>
  <c r="U100" i="1"/>
  <c r="U99" i="1"/>
  <c r="W99" i="1" s="1"/>
  <c r="U130" i="1"/>
  <c r="W130" i="1" s="1"/>
  <c r="U98" i="1"/>
  <c r="W98" i="1" s="1"/>
  <c r="U95" i="1"/>
  <c r="U94" i="1"/>
  <c r="W94" i="1" s="1"/>
  <c r="U93" i="1"/>
  <c r="W93" i="1" s="1"/>
  <c r="U92" i="1"/>
  <c r="W92" i="1" s="1"/>
  <c r="U91" i="1"/>
  <c r="W91" i="1" s="1"/>
  <c r="U90" i="1"/>
  <c r="U89" i="1"/>
  <c r="W89" i="1" s="1"/>
  <c r="U88" i="1"/>
  <c r="W88" i="1" s="1"/>
  <c r="U87" i="1"/>
  <c r="W87" i="1" s="1"/>
  <c r="U86" i="1"/>
  <c r="W86" i="1" s="1"/>
  <c r="U85" i="1"/>
  <c r="W85" i="1" s="1"/>
  <c r="U84" i="1"/>
  <c r="W84" i="1" s="1"/>
  <c r="U83" i="1"/>
  <c r="W83" i="1" s="1"/>
  <c r="U82" i="1"/>
  <c r="W82" i="1" s="1"/>
  <c r="U81" i="1"/>
  <c r="W81" i="1" s="1"/>
  <c r="U80" i="1"/>
  <c r="W80" i="1" s="1"/>
  <c r="U79" i="1"/>
  <c r="W79" i="1" s="1"/>
  <c r="U78" i="1"/>
  <c r="W78" i="1" s="1"/>
  <c r="U77" i="1"/>
  <c r="W77" i="1" s="1"/>
  <c r="U76" i="1"/>
  <c r="W76" i="1" s="1"/>
  <c r="U75" i="1"/>
  <c r="W75" i="1" s="1"/>
  <c r="U74" i="1"/>
  <c r="W74" i="1" s="1"/>
  <c r="U73" i="1"/>
  <c r="W73" i="1" s="1"/>
  <c r="U72" i="1"/>
  <c r="W72" i="1" s="1"/>
  <c r="U71" i="1"/>
  <c r="W71" i="1" s="1"/>
  <c r="U70" i="1"/>
  <c r="W70" i="1" s="1"/>
  <c r="U69" i="1"/>
  <c r="W69" i="1" s="1"/>
  <c r="U68" i="1"/>
  <c r="W68" i="1" s="1"/>
  <c r="U67" i="1"/>
  <c r="U66" i="1"/>
  <c r="W66" i="1" s="1"/>
  <c r="U65" i="1"/>
  <c r="W65" i="1" s="1"/>
  <c r="U64" i="1"/>
  <c r="W64" i="1" s="1"/>
  <c r="U63" i="1"/>
  <c r="W63" i="1" s="1"/>
  <c r="U62" i="1"/>
  <c r="U61" i="1"/>
  <c r="U60" i="1"/>
  <c r="U59" i="1"/>
  <c r="U3" i="1"/>
  <c r="W3" i="1" s="1"/>
  <c r="U58" i="1"/>
  <c r="W58" i="1" s="1"/>
  <c r="U57" i="1"/>
  <c r="W57" i="1" s="1"/>
  <c r="U56" i="1"/>
  <c r="W56" i="1" s="1"/>
  <c r="U55" i="1"/>
  <c r="W55" i="1" s="1"/>
  <c r="U54" i="1"/>
  <c r="W54" i="1" s="1"/>
  <c r="U53" i="1"/>
  <c r="U52" i="1"/>
  <c r="W52" i="1" s="1"/>
  <c r="U47" i="1"/>
  <c r="W47" i="1" s="1"/>
  <c r="U46" i="1"/>
  <c r="W46" i="1" s="1"/>
  <c r="U45" i="1"/>
  <c r="W45" i="1" s="1"/>
  <c r="U44" i="1"/>
  <c r="W44" i="1" s="1"/>
  <c r="U43" i="1"/>
  <c r="W43" i="1" s="1"/>
  <c r="U42" i="1"/>
  <c r="W42" i="1" s="1"/>
  <c r="U127" i="1"/>
  <c r="W127" i="1" s="1"/>
  <c r="U41" i="1"/>
  <c r="W41" i="1" s="1"/>
  <c r="U40" i="1"/>
  <c r="W40" i="1" s="1"/>
  <c r="U39" i="1"/>
  <c r="W39" i="1" s="1"/>
  <c r="U38" i="1"/>
  <c r="W38" i="1" s="1"/>
  <c r="U37" i="1"/>
  <c r="U26" i="1"/>
  <c r="W26" i="1" s="1"/>
  <c r="U25" i="1"/>
  <c r="W25" i="1" s="1"/>
  <c r="U24" i="1"/>
  <c r="W24" i="1" s="1"/>
  <c r="U23" i="1"/>
  <c r="U22" i="1"/>
  <c r="W22" i="1" s="1"/>
  <c r="U21" i="1"/>
  <c r="U20" i="1"/>
  <c r="W20" i="1" s="1"/>
  <c r="U19" i="1"/>
  <c r="U17" i="1"/>
  <c r="W17" i="1" s="1"/>
  <c r="U16" i="1"/>
  <c r="W16" i="1" s="1"/>
  <c r="U15" i="1"/>
  <c r="W15" i="1" s="1"/>
  <c r="U12" i="1"/>
  <c r="W12" i="1" s="1"/>
  <c r="U11" i="1"/>
  <c r="W11" i="1" s="1"/>
  <c r="U10" i="1"/>
  <c r="W10" i="1" s="1"/>
  <c r="U9" i="1"/>
  <c r="W9" i="1" s="1"/>
  <c r="U8" i="1"/>
  <c r="W8" i="1" s="1"/>
  <c r="U7" i="1"/>
  <c r="U5" i="1"/>
  <c r="W5" i="1" s="1"/>
  <c r="U4" i="1"/>
  <c r="AK132" i="1"/>
  <c r="AJ132" i="1"/>
  <c r="AI132" i="1"/>
  <c r="AH132" i="1"/>
  <c r="AF132" i="1"/>
  <c r="S132" i="1"/>
  <c r="Q132" i="1"/>
  <c r="P132" i="1"/>
  <c r="AM131" i="1"/>
  <c r="AL131" i="1"/>
  <c r="R131" i="1"/>
  <c r="T131" i="1" s="1"/>
  <c r="AM124" i="1"/>
  <c r="AL124" i="1"/>
  <c r="R124" i="1"/>
  <c r="T124" i="1" s="1"/>
  <c r="AM123" i="1"/>
  <c r="AL123" i="1"/>
  <c r="R123" i="1"/>
  <c r="T123" i="1" s="1"/>
  <c r="AM122" i="1"/>
  <c r="AL122" i="1"/>
  <c r="R122" i="1"/>
  <c r="T122" i="1" s="1"/>
  <c r="AM121" i="1"/>
  <c r="AL121" i="1"/>
  <c r="R121" i="1"/>
  <c r="T121" i="1" s="1"/>
  <c r="AM111" i="1"/>
  <c r="AL111" i="1"/>
  <c r="R111" i="1"/>
  <c r="T111" i="1" s="1"/>
  <c r="AM120" i="1"/>
  <c r="AL120" i="1"/>
  <c r="R120" i="1"/>
  <c r="T120" i="1" s="1"/>
  <c r="AM119" i="1"/>
  <c r="AL119" i="1"/>
  <c r="R119" i="1"/>
  <c r="T119" i="1" s="1"/>
  <c r="AM118" i="1"/>
  <c r="AL118" i="1"/>
  <c r="R118" i="1"/>
  <c r="T118" i="1" s="1"/>
  <c r="AM117" i="1"/>
  <c r="AL117" i="1"/>
  <c r="R117" i="1"/>
  <c r="T117" i="1" s="1"/>
  <c r="AM116" i="1"/>
  <c r="AL116" i="1"/>
  <c r="R116" i="1"/>
  <c r="T116" i="1" s="1"/>
  <c r="AM115" i="1"/>
  <c r="AL115" i="1"/>
  <c r="AM114" i="1"/>
  <c r="AL114" i="1"/>
  <c r="AM113" i="1"/>
  <c r="AL113" i="1"/>
  <c r="AM112" i="1"/>
  <c r="AL112" i="1"/>
  <c r="AM110" i="1"/>
  <c r="AL110" i="1"/>
  <c r="AM109" i="1"/>
  <c r="AL109" i="1"/>
  <c r="AM108" i="1"/>
  <c r="AL108" i="1"/>
  <c r="R108" i="1"/>
  <c r="T108" i="1" s="1"/>
  <c r="AM107" i="1"/>
  <c r="AL107" i="1"/>
  <c r="R107" i="1"/>
  <c r="T107" i="1" s="1"/>
  <c r="AM106" i="1"/>
  <c r="AL106" i="1"/>
  <c r="R106" i="1"/>
  <c r="T106" i="1" s="1"/>
  <c r="AM105" i="1"/>
  <c r="AL105" i="1"/>
  <c r="R105" i="1"/>
  <c r="T105" i="1" s="1"/>
  <c r="AM104" i="1"/>
  <c r="AL104" i="1"/>
  <c r="R104" i="1"/>
  <c r="T104" i="1" s="1"/>
  <c r="AM102" i="1"/>
  <c r="AL102" i="1"/>
  <c r="R102" i="1"/>
  <c r="T102" i="1" s="1"/>
  <c r="AM101" i="1"/>
  <c r="AL101" i="1"/>
  <c r="R101" i="1"/>
  <c r="T101" i="1" s="1"/>
  <c r="AM100" i="1"/>
  <c r="AL100" i="1"/>
  <c r="R100" i="1"/>
  <c r="T100" i="1" s="1"/>
  <c r="AM99" i="1"/>
  <c r="AL99" i="1"/>
  <c r="R99" i="1"/>
  <c r="T99" i="1" s="1"/>
  <c r="AM130" i="1"/>
  <c r="AL130" i="1"/>
  <c r="R130" i="1"/>
  <c r="T130" i="1" s="1"/>
  <c r="AM98" i="1"/>
  <c r="AL98" i="1"/>
  <c r="R98" i="1"/>
  <c r="T98" i="1" s="1"/>
  <c r="AM97" i="1"/>
  <c r="AL97" i="1"/>
  <c r="AM96" i="1"/>
  <c r="AL96" i="1"/>
  <c r="AM95" i="1"/>
  <c r="AL95" i="1"/>
  <c r="R95" i="1"/>
  <c r="T95" i="1" s="1"/>
  <c r="AM94" i="1"/>
  <c r="AL94" i="1"/>
  <c r="R94" i="1"/>
  <c r="T94" i="1" s="1"/>
  <c r="AM93" i="1"/>
  <c r="AL93" i="1"/>
  <c r="R93" i="1"/>
  <c r="T93" i="1" s="1"/>
  <c r="AM92" i="1"/>
  <c r="AL92" i="1"/>
  <c r="R92" i="1"/>
  <c r="T92" i="1" s="1"/>
  <c r="AM91" i="1"/>
  <c r="AL91" i="1"/>
  <c r="R91" i="1"/>
  <c r="T91" i="1" s="1"/>
  <c r="AM90" i="1"/>
  <c r="AL90" i="1"/>
  <c r="R90" i="1"/>
  <c r="T90" i="1" s="1"/>
  <c r="AM89" i="1"/>
  <c r="AL89" i="1"/>
  <c r="R89" i="1"/>
  <c r="T89" i="1" s="1"/>
  <c r="AM88" i="1"/>
  <c r="AL88" i="1"/>
  <c r="R88" i="1"/>
  <c r="T88" i="1" s="1"/>
  <c r="AM87" i="1"/>
  <c r="AL87" i="1"/>
  <c r="R87" i="1"/>
  <c r="T87" i="1" s="1"/>
  <c r="AM86" i="1"/>
  <c r="AL86" i="1"/>
  <c r="R86" i="1"/>
  <c r="T86" i="1" s="1"/>
  <c r="AM85" i="1"/>
  <c r="AL85" i="1"/>
  <c r="R85" i="1"/>
  <c r="T85" i="1" s="1"/>
  <c r="AM84" i="1"/>
  <c r="AL84" i="1"/>
  <c r="R84" i="1"/>
  <c r="T84" i="1" s="1"/>
  <c r="AM83" i="1"/>
  <c r="AL83" i="1"/>
  <c r="R83" i="1"/>
  <c r="T83" i="1" s="1"/>
  <c r="AM82" i="1"/>
  <c r="AL82" i="1"/>
  <c r="R82" i="1"/>
  <c r="T82" i="1" s="1"/>
  <c r="AM81" i="1"/>
  <c r="AL81" i="1"/>
  <c r="R81" i="1"/>
  <c r="T81" i="1" s="1"/>
  <c r="AM80" i="1"/>
  <c r="AL80" i="1"/>
  <c r="R80" i="1"/>
  <c r="T80" i="1" s="1"/>
  <c r="AM79" i="1"/>
  <c r="AL79" i="1"/>
  <c r="R79" i="1"/>
  <c r="T79" i="1" s="1"/>
  <c r="AM78" i="1"/>
  <c r="AL78" i="1"/>
  <c r="R78" i="1"/>
  <c r="T78" i="1" s="1"/>
  <c r="AM77" i="1"/>
  <c r="AL77" i="1"/>
  <c r="R77" i="1"/>
  <c r="T77" i="1" s="1"/>
  <c r="AM76" i="1"/>
  <c r="AL76" i="1"/>
  <c r="R76" i="1"/>
  <c r="T76" i="1" s="1"/>
  <c r="AM75" i="1"/>
  <c r="AL75" i="1"/>
  <c r="R75" i="1"/>
  <c r="T75" i="1" s="1"/>
  <c r="AM74" i="1"/>
  <c r="AL74" i="1"/>
  <c r="R74" i="1"/>
  <c r="T74" i="1" s="1"/>
  <c r="AM73" i="1"/>
  <c r="AL73" i="1"/>
  <c r="R73" i="1"/>
  <c r="T73" i="1" s="1"/>
  <c r="AM72" i="1"/>
  <c r="AL72" i="1"/>
  <c r="R72" i="1"/>
  <c r="T72" i="1" s="1"/>
  <c r="AM71" i="1"/>
  <c r="AL71" i="1"/>
  <c r="R71" i="1"/>
  <c r="T71" i="1" s="1"/>
  <c r="AM70" i="1"/>
  <c r="AL70" i="1"/>
  <c r="R70" i="1"/>
  <c r="T70" i="1" s="1"/>
  <c r="AM69" i="1"/>
  <c r="AL69" i="1"/>
  <c r="R69" i="1"/>
  <c r="T69" i="1" s="1"/>
  <c r="AM68" i="1"/>
  <c r="AL68" i="1"/>
  <c r="R68" i="1"/>
  <c r="T68" i="1" s="1"/>
  <c r="AM67" i="1"/>
  <c r="AL67" i="1"/>
  <c r="R67" i="1"/>
  <c r="T67" i="1" s="1"/>
  <c r="AM66" i="1"/>
  <c r="AL66" i="1"/>
  <c r="R66" i="1"/>
  <c r="T66" i="1" s="1"/>
  <c r="AM65" i="1"/>
  <c r="AL65" i="1"/>
  <c r="R65" i="1"/>
  <c r="T65" i="1" s="1"/>
  <c r="AM64" i="1"/>
  <c r="AL64" i="1"/>
  <c r="R64" i="1"/>
  <c r="T64" i="1" s="1"/>
  <c r="AM63" i="1"/>
  <c r="AL63" i="1"/>
  <c r="R63" i="1"/>
  <c r="T63" i="1" s="1"/>
  <c r="AM62" i="1"/>
  <c r="AL62" i="1"/>
  <c r="R62" i="1"/>
  <c r="T62" i="1" s="1"/>
  <c r="AM61" i="1"/>
  <c r="AL61" i="1"/>
  <c r="R61" i="1"/>
  <c r="T61" i="1" s="1"/>
  <c r="AM60" i="1"/>
  <c r="AL60" i="1"/>
  <c r="R60" i="1"/>
  <c r="T60" i="1" s="1"/>
  <c r="AM59" i="1"/>
  <c r="AL59" i="1"/>
  <c r="R59" i="1"/>
  <c r="T59" i="1" s="1"/>
  <c r="AM3" i="1"/>
  <c r="AL3" i="1"/>
  <c r="R3" i="1"/>
  <c r="T3" i="1" s="1"/>
  <c r="AM58" i="1"/>
  <c r="AL58" i="1"/>
  <c r="R58" i="1"/>
  <c r="T58" i="1" s="1"/>
  <c r="AM57" i="1"/>
  <c r="AL57" i="1"/>
  <c r="R57" i="1"/>
  <c r="T57" i="1" s="1"/>
  <c r="AM56" i="1"/>
  <c r="AL56" i="1"/>
  <c r="R56" i="1"/>
  <c r="T56" i="1" s="1"/>
  <c r="AM55" i="1"/>
  <c r="AL55" i="1"/>
  <c r="R55" i="1"/>
  <c r="T55" i="1" s="1"/>
  <c r="AM54" i="1"/>
  <c r="AL54" i="1"/>
  <c r="R54" i="1"/>
  <c r="T54" i="1" s="1"/>
  <c r="AM53" i="1"/>
  <c r="AL53" i="1"/>
  <c r="R53" i="1"/>
  <c r="T53" i="1" s="1"/>
  <c r="AM52" i="1"/>
  <c r="AL52" i="1"/>
  <c r="R52" i="1"/>
  <c r="T52" i="1" s="1"/>
  <c r="AM51" i="1"/>
  <c r="AL51" i="1"/>
  <c r="AM50" i="1"/>
  <c r="AL50" i="1"/>
  <c r="AM49" i="1"/>
  <c r="AL49" i="1"/>
  <c r="AM48" i="1"/>
  <c r="AL48" i="1"/>
  <c r="AM47" i="1"/>
  <c r="AL47" i="1"/>
  <c r="R47" i="1"/>
  <c r="T47" i="1" s="1"/>
  <c r="AM46" i="1"/>
  <c r="AL46" i="1"/>
  <c r="R46" i="1"/>
  <c r="T46" i="1" s="1"/>
  <c r="AM45" i="1"/>
  <c r="AL45" i="1"/>
  <c r="R45" i="1"/>
  <c r="T45" i="1" s="1"/>
  <c r="AM44" i="1"/>
  <c r="AL44" i="1"/>
  <c r="R44" i="1"/>
  <c r="T44" i="1" s="1"/>
  <c r="AM43" i="1"/>
  <c r="AL43" i="1"/>
  <c r="R43" i="1"/>
  <c r="T43" i="1" s="1"/>
  <c r="AM42" i="1"/>
  <c r="AL42" i="1"/>
  <c r="R42" i="1"/>
  <c r="T42" i="1" s="1"/>
  <c r="AM127" i="1"/>
  <c r="AL127" i="1"/>
  <c r="R127" i="1"/>
  <c r="T127" i="1" s="1"/>
  <c r="AM41" i="1"/>
  <c r="AL41" i="1"/>
  <c r="R41" i="1"/>
  <c r="T41" i="1" s="1"/>
  <c r="AM40" i="1"/>
  <c r="AL40" i="1"/>
  <c r="R40" i="1"/>
  <c r="T40" i="1" s="1"/>
  <c r="AM39" i="1"/>
  <c r="AL39" i="1"/>
  <c r="R39" i="1"/>
  <c r="T39" i="1" s="1"/>
  <c r="AM38" i="1"/>
  <c r="AL38" i="1"/>
  <c r="R38" i="1"/>
  <c r="T38" i="1" s="1"/>
  <c r="AM37" i="1"/>
  <c r="AL37" i="1"/>
  <c r="R37" i="1"/>
  <c r="T37" i="1" s="1"/>
  <c r="AM36" i="1"/>
  <c r="AL36" i="1"/>
  <c r="AM35" i="1"/>
  <c r="AL35" i="1"/>
  <c r="AM34" i="1"/>
  <c r="AL34" i="1"/>
  <c r="AM33" i="1"/>
  <c r="AL33" i="1"/>
  <c r="AM32" i="1"/>
  <c r="AL32" i="1"/>
  <c r="AM31" i="1"/>
  <c r="AL31" i="1"/>
  <c r="AM30" i="1"/>
  <c r="AL30" i="1"/>
  <c r="AM29" i="1"/>
  <c r="AL29" i="1"/>
  <c r="AM28" i="1"/>
  <c r="AL28" i="1"/>
  <c r="AM27" i="1"/>
  <c r="AL27" i="1"/>
  <c r="AM26" i="1"/>
  <c r="AL26" i="1"/>
  <c r="R26" i="1"/>
  <c r="T26" i="1" s="1"/>
  <c r="AM25" i="1"/>
  <c r="AL25" i="1"/>
  <c r="R25" i="1"/>
  <c r="T25" i="1" s="1"/>
  <c r="AM24" i="1"/>
  <c r="AL24" i="1"/>
  <c r="R24" i="1"/>
  <c r="T24" i="1" s="1"/>
  <c r="AM23" i="1"/>
  <c r="AL23" i="1"/>
  <c r="R23" i="1"/>
  <c r="T23" i="1" s="1"/>
  <c r="AM22" i="1"/>
  <c r="AL22" i="1"/>
  <c r="R22" i="1"/>
  <c r="T22" i="1" s="1"/>
  <c r="AM21" i="1"/>
  <c r="AL21" i="1"/>
  <c r="R21" i="1"/>
  <c r="T21" i="1" s="1"/>
  <c r="AM20" i="1"/>
  <c r="AL20" i="1"/>
  <c r="R20" i="1"/>
  <c r="T20" i="1" s="1"/>
  <c r="AM19" i="1"/>
  <c r="AL19" i="1"/>
  <c r="R19" i="1"/>
  <c r="T19" i="1" s="1"/>
  <c r="AM17" i="1"/>
  <c r="AL17" i="1"/>
  <c r="R17" i="1"/>
  <c r="T17" i="1" s="1"/>
  <c r="AM16" i="1"/>
  <c r="AL16" i="1"/>
  <c r="R16" i="1"/>
  <c r="T16" i="1" s="1"/>
  <c r="AM15" i="1"/>
  <c r="AL15" i="1"/>
  <c r="R15" i="1"/>
  <c r="T15" i="1" s="1"/>
  <c r="AM14" i="1"/>
  <c r="AL14" i="1"/>
  <c r="AM13" i="1"/>
  <c r="AL13" i="1"/>
  <c r="AM12" i="1"/>
  <c r="AL12" i="1"/>
  <c r="R12" i="1"/>
  <c r="T12" i="1" s="1"/>
  <c r="AM11" i="1"/>
  <c r="AL11" i="1"/>
  <c r="R11" i="1"/>
  <c r="T11" i="1" s="1"/>
  <c r="AM10" i="1"/>
  <c r="AL10" i="1"/>
  <c r="R10" i="1"/>
  <c r="T10" i="1" s="1"/>
  <c r="AM9" i="1"/>
  <c r="AL9" i="1"/>
  <c r="R9" i="1"/>
  <c r="T9" i="1" s="1"/>
  <c r="AM8" i="1"/>
  <c r="AL8" i="1"/>
  <c r="R8" i="1"/>
  <c r="T8" i="1" s="1"/>
  <c r="AM7" i="1"/>
  <c r="AL7" i="1"/>
  <c r="R7" i="1"/>
  <c r="T7" i="1" s="1"/>
  <c r="AM6" i="1"/>
  <c r="AL6" i="1"/>
  <c r="AM5" i="1"/>
  <c r="AL5" i="1"/>
  <c r="R5" i="1"/>
  <c r="T5" i="1" s="1"/>
  <c r="AM4" i="1"/>
  <c r="AL4" i="1"/>
  <c r="R4" i="1"/>
  <c r="W132" i="1" l="1"/>
  <c r="U132" i="1"/>
  <c r="R132" i="1"/>
  <c r="T4" i="1"/>
  <c r="T132" i="1" s="1"/>
  <c r="AL132" i="1"/>
  <c r="AM132" i="1"/>
  <c r="E152" i="1" l="1"/>
</calcChain>
</file>

<file path=xl/sharedStrings.xml><?xml version="1.0" encoding="utf-8"?>
<sst xmlns="http://schemas.openxmlformats.org/spreadsheetml/2006/main" count="3132" uniqueCount="606">
  <si>
    <t>VEÍCULO CT. 20/2024</t>
  </si>
  <si>
    <t>DIRET.</t>
  </si>
  <si>
    <t>SUPERINT.</t>
  </si>
  <si>
    <t>GERÊNCIA</t>
  </si>
  <si>
    <t>COORDENAÇÃO</t>
  </si>
  <si>
    <t>SUPERVISÃO</t>
  </si>
  <si>
    <t>CENTRO DE CUSTO</t>
  </si>
  <si>
    <t>MUNICÍPIO</t>
  </si>
  <si>
    <t>PADRÃO</t>
  </si>
  <si>
    <t>VEÍCULO</t>
  </si>
  <si>
    <t>PLACA</t>
  </si>
  <si>
    <t>LOCADORA</t>
  </si>
  <si>
    <t>CUSTO VEÍCULO</t>
  </si>
  <si>
    <t>CUSTO DOS ACESSÓRIOS</t>
  </si>
  <si>
    <t>CUSTO DOS SISTEMAS GERENC. MONIT.</t>
  </si>
  <si>
    <t>CUSTO EFETIVO DO VEÍCULO (SOMA COLUNAS M, N, O)</t>
  </si>
  <si>
    <t>CUSTO CONDUTOR</t>
  </si>
  <si>
    <t>CUSTO EFETIVO TOTAL (COND. + VEÍCULO)</t>
  </si>
  <si>
    <t>CONDIÇÃO DO VEÍCULO</t>
  </si>
  <si>
    <t>Nº PLOTAGEM VEÍCULO 0KM</t>
  </si>
  <si>
    <t>NOME DO CONDUTOR</t>
  </si>
  <si>
    <t>NOME DO FISCAL</t>
  </si>
  <si>
    <t>MATRÍCULA</t>
  </si>
  <si>
    <t>Nº O.S. FISCAL (VEÍCULO 0 KM)</t>
  </si>
  <si>
    <t>PROCESSO SEI O.S. FISCAL</t>
  </si>
  <si>
    <t>COTA FIXA DE COMBUSTÍVEL</t>
  </si>
  <si>
    <t>COTA EXTRA JUL 24</t>
  </si>
  <si>
    <t>COTA EXTRA AGO 24</t>
  </si>
  <si>
    <t>MÉDIA COTA EXT. ANTES DO CT. 20/2024</t>
  </si>
  <si>
    <r>
      <rPr>
        <b/>
        <sz val="12"/>
        <color theme="0"/>
        <rFont val="Calibri"/>
        <family val="2"/>
      </rPr>
      <t>∑</t>
    </r>
    <r>
      <rPr>
        <b/>
        <sz val="10"/>
        <color theme="0"/>
        <rFont val="Times New Roman"/>
        <family val="1"/>
      </rPr>
      <t xml:space="preserve"> COTAS EXT.</t>
    </r>
    <r>
      <rPr>
        <b/>
        <sz val="12"/>
        <color theme="0"/>
        <rFont val="Times New Roman"/>
        <family val="1"/>
      </rPr>
      <t xml:space="preserve"> DEZ/22 A JUN/24</t>
    </r>
  </si>
  <si>
    <t>MÉDIA ARITM. A PARTIR DE JUL/24</t>
  </si>
  <si>
    <t>CONSUMO TOTAL DE COTAS EXTRAS</t>
  </si>
  <si>
    <t>DP</t>
  </si>
  <si>
    <t>-</t>
  </si>
  <si>
    <t>MACEIÓ</t>
  </si>
  <si>
    <t>PICAPE MÉDIA</t>
  </si>
  <si>
    <t>S10</t>
  </si>
  <si>
    <t>RVM</t>
  </si>
  <si>
    <t>USADO</t>
  </si>
  <si>
    <t>VEÍCULO SEM CONDUTOR</t>
  </si>
  <si>
    <t>NIKAELLY EMANUELLA CORREIA DE O.</t>
  </si>
  <si>
    <t>172 L</t>
  </si>
  <si>
    <t>HATCH</t>
  </si>
  <si>
    <t>GOL</t>
  </si>
  <si>
    <t>QWI-0588</t>
  </si>
  <si>
    <t>EQUILIBRIO</t>
  </si>
  <si>
    <t>JOSIVALDO MANUEL DA SILVA</t>
  </si>
  <si>
    <t>THIAGO DOS SANTOS LIMA</t>
  </si>
  <si>
    <t>ENI-7B65</t>
  </si>
  <si>
    <t>SANAMA</t>
  </si>
  <si>
    <t>80 L</t>
  </si>
  <si>
    <t>22 L</t>
  </si>
  <si>
    <t>VPC</t>
  </si>
  <si>
    <t>SUV COMPACTO</t>
  </si>
  <si>
    <t xml:space="preserve">VIRTUS </t>
  </si>
  <si>
    <t>SAH-3C24</t>
  </si>
  <si>
    <t>AMERICA</t>
  </si>
  <si>
    <t>FABIO MACHADO MEDEIROS</t>
  </si>
  <si>
    <t>EDLEUZA GOMES DOS SANTOS</t>
  </si>
  <si>
    <t>SUFIC</t>
  </si>
  <si>
    <t>GECAS</t>
  </si>
  <si>
    <t>CRS</t>
  </si>
  <si>
    <t>SUPCOR 3</t>
  </si>
  <si>
    <t>DELMIRO</t>
  </si>
  <si>
    <t>PEGASUS</t>
  </si>
  <si>
    <t>JONATAS PEREIRA DOS SANTOS</t>
  </si>
  <si>
    <t>SANTANA</t>
  </si>
  <si>
    <t>GEROC</t>
  </si>
  <si>
    <t>CDO</t>
  </si>
  <si>
    <t>SUPCAD</t>
  </si>
  <si>
    <t>SAJ-0J38</t>
  </si>
  <si>
    <t>ALEX SANDRO MARTINIANO DOS SANTOS</t>
  </si>
  <si>
    <t>SUPCOR 4</t>
  </si>
  <si>
    <t>PALMEIRA</t>
  </si>
  <si>
    <t>SAJ-8I48</t>
  </si>
  <si>
    <t>JAIRO DE SIRQUEIRA SILVA</t>
  </si>
  <si>
    <t>CRA</t>
  </si>
  <si>
    <t>ARAPIRACA</t>
  </si>
  <si>
    <t>QLL-8717</t>
  </si>
  <si>
    <t>OK</t>
  </si>
  <si>
    <t>GIULLIANO BARROS DE ALMEIDA</t>
  </si>
  <si>
    <t>SUPECOM</t>
  </si>
  <si>
    <t>MOTO</t>
  </si>
  <si>
    <t>RGT-2I33</t>
  </si>
  <si>
    <t>ANDERSON RAIMUNDO DE BARROS AMORIM</t>
  </si>
  <si>
    <t>QLH-0654</t>
  </si>
  <si>
    <t>SULOS</t>
  </si>
  <si>
    <t>GESEA</t>
  </si>
  <si>
    <t>ROÇADEIRA</t>
  </si>
  <si>
    <t>PTN-5592</t>
  </si>
  <si>
    <t>FROTA PROPRIA</t>
  </si>
  <si>
    <t>DAVID SIDNEY DA ROCHA</t>
  </si>
  <si>
    <t>PTN-5593</t>
  </si>
  <si>
    <t>SAC-7G41</t>
  </si>
  <si>
    <t>JADIEL JOSE DA SILVA</t>
  </si>
  <si>
    <t>PICAPE COMPACTA</t>
  </si>
  <si>
    <t>OROCH</t>
  </si>
  <si>
    <t>SAH-3J59</t>
  </si>
  <si>
    <t>BRASCAR</t>
  </si>
  <si>
    <t>GERSON DE OLIVEIRA LIMA</t>
  </si>
  <si>
    <t>ORL-8954</t>
  </si>
  <si>
    <t>PB</t>
  </si>
  <si>
    <t>JOSÉ MARIA DE LIMA B. JÚNIOR</t>
  </si>
  <si>
    <t>GESUP</t>
  </si>
  <si>
    <t>SUPCOMP</t>
  </si>
  <si>
    <t>FORD/KA</t>
  </si>
  <si>
    <t>QWG-8344</t>
  </si>
  <si>
    <t>JÔNATAS BATISTA DOS SANTOS</t>
  </si>
  <si>
    <t>JANEIDE JANDIRA QUEIROZ MENDES</t>
  </si>
  <si>
    <t>KELY CHRISTINA LIMEIRA GUIMARÃES</t>
  </si>
  <si>
    <t>VPE</t>
  </si>
  <si>
    <t>DUSTER</t>
  </si>
  <si>
    <t>SAE-7H17</t>
  </si>
  <si>
    <t>KATARINA BATISTA DA SILVA</t>
  </si>
  <si>
    <t>BAT. AMBIENTAL</t>
  </si>
  <si>
    <t>QLK-0C68</t>
  </si>
  <si>
    <t>SÃO SEBASTIÃO</t>
  </si>
  <si>
    <t>SAJ-4J48</t>
  </si>
  <si>
    <t>SUMAQ</t>
  </si>
  <si>
    <t>GEQPRO</t>
  </si>
  <si>
    <t>SAJ-1H48</t>
  </si>
  <si>
    <t>ALICE RAMOS ORSI</t>
  </si>
  <si>
    <t>SUPLAG 2</t>
  </si>
  <si>
    <t>QWG-6897</t>
  </si>
  <si>
    <t>THIAGO MENEZES DA SILVA</t>
  </si>
  <si>
    <t>ALEX FERREIRA DO NASCIMNETO</t>
  </si>
  <si>
    <t>SUPLES</t>
  </si>
  <si>
    <t>SAVEIRO</t>
  </si>
  <si>
    <t>QWJ-2J91</t>
  </si>
  <si>
    <t>JOÃO JOSE DOS SANTOS</t>
  </si>
  <si>
    <t>KELIANE HERNRIQUE DA SILVA</t>
  </si>
  <si>
    <t>SUPLAG 3</t>
  </si>
  <si>
    <t>PÃO DE AÇÚCAR</t>
  </si>
  <si>
    <t>RGP-3I23</t>
  </si>
  <si>
    <t>FLÁVIO HENRIQUE C.F.L. SILVA</t>
  </si>
  <si>
    <t>FLÁVIA CRISTINA CORREIA  FERREIRA</t>
  </si>
  <si>
    <t>VPO</t>
  </si>
  <si>
    <t>F. INFO</t>
  </si>
  <si>
    <t>TRACKER</t>
  </si>
  <si>
    <t>SYS-9E32</t>
  </si>
  <si>
    <t>213 L</t>
  </si>
  <si>
    <t>28 L</t>
  </si>
  <si>
    <t>RMM</t>
  </si>
  <si>
    <t>MURICI</t>
  </si>
  <si>
    <t>GERADOR</t>
  </si>
  <si>
    <t>GRA-0004</t>
  </si>
  <si>
    <t>ADILSON LESSA</t>
  </si>
  <si>
    <t>AVI-0003</t>
  </si>
  <si>
    <t>AVI-0002</t>
  </si>
  <si>
    <t>200 L</t>
  </si>
  <si>
    <t>SATUBA</t>
  </si>
  <si>
    <t>SAT-0001</t>
  </si>
  <si>
    <t>GEPROM</t>
  </si>
  <si>
    <t>CPCA</t>
  </si>
  <si>
    <t>SUPCAP1</t>
  </si>
  <si>
    <t>BUF-1388</t>
  </si>
  <si>
    <t>WIALLY ROGER</t>
  </si>
  <si>
    <t>CPCR</t>
  </si>
  <si>
    <t>SUPRM 2</t>
  </si>
  <si>
    <t>TBC-5A01</t>
  </si>
  <si>
    <t>LUIZ FELIPE</t>
  </si>
  <si>
    <t>TBC-5A02</t>
  </si>
  <si>
    <t>SUPRM 1</t>
  </si>
  <si>
    <t>TBC-5A03</t>
  </si>
  <si>
    <t>EFRAIN CÉSAR</t>
  </si>
  <si>
    <t>SUPRM 3</t>
  </si>
  <si>
    <t>TBC-5A04</t>
  </si>
  <si>
    <t>ANTONIO CLAUDIO</t>
  </si>
  <si>
    <t>L200</t>
  </si>
  <si>
    <t>QWL-8198</t>
  </si>
  <si>
    <t>JAIR JAMES</t>
  </si>
  <si>
    <t>SAE-7D87</t>
  </si>
  <si>
    <t>RGT-7F05</t>
  </si>
  <si>
    <t>GENIVAL PEDRO</t>
  </si>
  <si>
    <t>ORM-5402</t>
  </si>
  <si>
    <t>QLG-6944</t>
  </si>
  <si>
    <t>QLM-4189</t>
  </si>
  <si>
    <t>JOAQUIM RODRIGUES</t>
  </si>
  <si>
    <t>ORL-9724</t>
  </si>
  <si>
    <t>SAC-3F38</t>
  </si>
  <si>
    <t>AMAROK</t>
  </si>
  <si>
    <t>QWH-5540</t>
  </si>
  <si>
    <t>MESSIAS</t>
  </si>
  <si>
    <t>QWJ-5279</t>
  </si>
  <si>
    <t>PILAR</t>
  </si>
  <si>
    <t>QWI-1346</t>
  </si>
  <si>
    <t>BARRA S. MIG.</t>
  </si>
  <si>
    <t>QWH-7356</t>
  </si>
  <si>
    <t>RGT-5C18</t>
  </si>
  <si>
    <t>SAS</t>
  </si>
  <si>
    <t>GEOPE</t>
  </si>
  <si>
    <t>CCO</t>
  </si>
  <si>
    <t>MUW-1569</t>
  </si>
  <si>
    <t>WOLACE PRIMO DE OLIVEIRA</t>
  </si>
  <si>
    <t>COAG</t>
  </si>
  <si>
    <t>OLHO D'ÁGUA G.</t>
  </si>
  <si>
    <t>MUP-9593</t>
  </si>
  <si>
    <t>PAULO DIAS DE OLIVEIRA FILHO</t>
  </si>
  <si>
    <t>GEN-0010</t>
  </si>
  <si>
    <t>COBL</t>
  </si>
  <si>
    <t>GEN-0011</t>
  </si>
  <si>
    <t>ERICKSON AQUINO DANTAS</t>
  </si>
  <si>
    <t>COST</t>
  </si>
  <si>
    <t>JOSÉ MACELIANO TEIXEIRA DA SILVA</t>
  </si>
  <si>
    <t>SUPEDIR</t>
  </si>
  <si>
    <t>TAPERA</t>
  </si>
  <si>
    <t>AMANDA CAVALCANTE SANTOS</t>
  </si>
  <si>
    <t>SAJ-0J28</t>
  </si>
  <si>
    <t>MARCOS OLIVEIRA</t>
  </si>
  <si>
    <t>JACARÉ DOS HOMENS</t>
  </si>
  <si>
    <t>RGQ-1G51</t>
  </si>
  <si>
    <t>EWELYN BARBOSA</t>
  </si>
  <si>
    <t>SUPEMEM</t>
  </si>
  <si>
    <t>QWG-6F73</t>
  </si>
  <si>
    <t>ALLYSSON FERRO NEVES</t>
  </si>
  <si>
    <t>SUPECE</t>
  </si>
  <si>
    <t>QWG-6H13</t>
  </si>
  <si>
    <t>QLM-2157</t>
  </si>
  <si>
    <t>QLG-7244</t>
  </si>
  <si>
    <t>STRADA</t>
  </si>
  <si>
    <t>QTT-6932</t>
  </si>
  <si>
    <t>SAD-8J59</t>
  </si>
  <si>
    <t>COSR</t>
  </si>
  <si>
    <t>SUPEMEM 3</t>
  </si>
  <si>
    <t>SAD-3H26</t>
  </si>
  <si>
    <t>ONIX</t>
  </si>
  <si>
    <t>SAE-2F00</t>
  </si>
  <si>
    <t>ANTÔNIO RAMOS SOARES JÚNIOR</t>
  </si>
  <si>
    <t>RGQ-2G90</t>
  </si>
  <si>
    <t>GEPOR 2</t>
  </si>
  <si>
    <t>CAF 1</t>
  </si>
  <si>
    <t>QWH-3960</t>
  </si>
  <si>
    <t>MÁRCIO DUARTE TORRES</t>
  </si>
  <si>
    <t>140 L</t>
  </si>
  <si>
    <t>3 L</t>
  </si>
  <si>
    <t>MUNCK</t>
  </si>
  <si>
    <t>CAMINHÃO MUNCK</t>
  </si>
  <si>
    <t>NNS-6988</t>
  </si>
  <si>
    <t>JOSÉ NIRALDO PEREIRA</t>
  </si>
  <si>
    <t>SUPEDIR 3</t>
  </si>
  <si>
    <t>SAD-2G61</t>
  </si>
  <si>
    <t>LAMUEL PEREIRA DUARTE</t>
  </si>
  <si>
    <t>SUP. PALM. E QUEBR.</t>
  </si>
  <si>
    <t>TAÍSA MENEZES TENÓRIO</t>
  </si>
  <si>
    <t>SUP. ESTRELA</t>
  </si>
  <si>
    <t>ESTRELA DE ALAGOAS</t>
  </si>
  <si>
    <t>QWJ-1F81</t>
  </si>
  <si>
    <t>25 L</t>
  </si>
  <si>
    <t>1 L</t>
  </si>
  <si>
    <t>QUEBRANGULO</t>
  </si>
  <si>
    <t>QWJ-1F71</t>
  </si>
  <si>
    <t>20 L</t>
  </si>
  <si>
    <t>SAC-6E55</t>
  </si>
  <si>
    <t>SUP. SANTANA</t>
  </si>
  <si>
    <t>QWK-5J61</t>
  </si>
  <si>
    <t>NÚCLEO OLHO D'ÁGUA DAS F.</t>
  </si>
  <si>
    <t>OLHO D'ÁGUA DAS F.</t>
  </si>
  <si>
    <t>JORGE EDUARDO VIEIRA MACHADO</t>
  </si>
  <si>
    <t>NÚCLEO BATALHA</t>
  </si>
  <si>
    <t>BATALHA</t>
  </si>
  <si>
    <t>QWK-5J91</t>
  </si>
  <si>
    <t>FERNANDO SANTANA</t>
  </si>
  <si>
    <t>SUP. PÃO DE A., PALEST. E MONT.</t>
  </si>
  <si>
    <t>QWK-9C01</t>
  </si>
  <si>
    <t>JOSÉ VANDERLAN</t>
  </si>
  <si>
    <t>SUP. TAPERA, CARN., SEN. RUI</t>
  </si>
  <si>
    <t>ORF-8973</t>
  </si>
  <si>
    <t>EDUARDO BARBOSA</t>
  </si>
  <si>
    <t>QLA-5599</t>
  </si>
  <si>
    <t>QLM-8323</t>
  </si>
  <si>
    <t>SUP. BELO MONTE E JARAMAT.</t>
  </si>
  <si>
    <t>BELO MONTE</t>
  </si>
  <si>
    <t>QLB-1367</t>
  </si>
  <si>
    <t>JOSINALDO INÁCIO DE SOUZA</t>
  </si>
  <si>
    <t>NÚCLEO CAMPO GRANDE</t>
  </si>
  <si>
    <t>CAMPO GRANDE</t>
  </si>
  <si>
    <t>QLI-0674</t>
  </si>
  <si>
    <t>NÚCLEO LAG. CANOA</t>
  </si>
  <si>
    <t>LAGOA DA CANOA</t>
  </si>
  <si>
    <t>QLH-5204</t>
  </si>
  <si>
    <t>JOSÉ DENIVAN GRACINDO SANTOS</t>
  </si>
  <si>
    <t>NÚCLEO CAMPO ALEGRE</t>
  </si>
  <si>
    <t>CAMPO ALEGRE</t>
  </si>
  <si>
    <t>RGQ-5E53</t>
  </si>
  <si>
    <t>AMARO JORGE DA SILVA</t>
  </si>
  <si>
    <t>NÚCLEO CRAÍBAS</t>
  </si>
  <si>
    <t>CRAÍBAS</t>
  </si>
  <si>
    <t>QLJ-7247</t>
  </si>
  <si>
    <t>NÚCLEO TRAIPU</t>
  </si>
  <si>
    <t>TRAIPU</t>
  </si>
  <si>
    <t>QLJ-7207</t>
  </si>
  <si>
    <t>JÚLIO DE FREITAS MACHADO JUNIOR</t>
  </si>
  <si>
    <t>NÚCLEO COITÉ DO N.</t>
  </si>
  <si>
    <t>COITÉ DO NÓIA</t>
  </si>
  <si>
    <t>QLH-8824</t>
  </si>
  <si>
    <t>JOSÉ CARLOS OLIVEIRA LEITE</t>
  </si>
  <si>
    <t>NÚCLEO SÃO SEBASTIÃO</t>
  </si>
  <si>
    <t>RGT-2I53</t>
  </si>
  <si>
    <t>ULISSES ANTÔNIO LEITE PRUDENTE</t>
  </si>
  <si>
    <t>NÚCLEO IGREJA NOVA</t>
  </si>
  <si>
    <t>IGREJA NOVA</t>
  </si>
  <si>
    <t>RGT-2I63</t>
  </si>
  <si>
    <t>EDUARDO DE MORAIS JÚNIOR</t>
  </si>
  <si>
    <t>QLH-8834</t>
  </si>
  <si>
    <t>JOSÉ NUNES JÚNIOR</t>
  </si>
  <si>
    <t>NÚCLEO PIAÇABUÇU</t>
  </si>
  <si>
    <t>PIAÇABUÇU</t>
  </si>
  <si>
    <t>QWJ-6470</t>
  </si>
  <si>
    <t>NÚCLEO GIRAU DO PONCIANO</t>
  </si>
  <si>
    <t>GIRAU DO PONCIANO</t>
  </si>
  <si>
    <t>QWG-7A83</t>
  </si>
  <si>
    <t>ALEX DA SILVA MOURA</t>
  </si>
  <si>
    <t>SUP. ÁGUA B., MATA G. E INHAPI</t>
  </si>
  <si>
    <t>ÁGUA BRANCA</t>
  </si>
  <si>
    <t>QLI-5803</t>
  </si>
  <si>
    <t>JOSÉ DA SILVA LACERDA</t>
  </si>
  <si>
    <t>SUP. PIRAN. E OLHO D'. CASADO</t>
  </si>
  <si>
    <t>OLHO D'ÁGUA DO C.</t>
  </si>
  <si>
    <t>QLM-8413</t>
  </si>
  <si>
    <t>NÚCLEO CANAPI</t>
  </si>
  <si>
    <t>CANAPI</t>
  </si>
  <si>
    <t>QLH-2304</t>
  </si>
  <si>
    <t>CLEONILDO DE MELO MACHADO</t>
  </si>
  <si>
    <t>MATA G. E INHAPI</t>
  </si>
  <si>
    <t>QLH-1724</t>
  </si>
  <si>
    <t>SUP. DELMIRO E PARIC.</t>
  </si>
  <si>
    <t>DELMIRO E PARICONHA</t>
  </si>
  <si>
    <t>QLH-1424</t>
  </si>
  <si>
    <t>QLH-1514</t>
  </si>
  <si>
    <t>PIRANHAS</t>
  </si>
  <si>
    <t>QLH-1594</t>
  </si>
  <si>
    <t>QWL-3244</t>
  </si>
  <si>
    <t>SUEEO</t>
  </si>
  <si>
    <t>GEFOP</t>
  </si>
  <si>
    <t>SUPEO</t>
  </si>
  <si>
    <t>QLH-0395</t>
  </si>
  <si>
    <t>IVALDECK ANTÔNIO SANTOS DE LIMA</t>
  </si>
  <si>
    <t>14 L</t>
  </si>
  <si>
    <t>QWK-3977</t>
  </si>
  <si>
    <t>EMANUEL F. C. DOS SANTOS</t>
  </si>
  <si>
    <t>SUTEC</t>
  </si>
  <si>
    <t>GEDOP</t>
  </si>
  <si>
    <t>TODO O ESTADO</t>
  </si>
  <si>
    <t>CAMINHÃO QUÍMICO</t>
  </si>
  <si>
    <t>VOLVO</t>
  </si>
  <si>
    <t>QHF-8G20</t>
  </si>
  <si>
    <t>MARTIN LOG</t>
  </si>
  <si>
    <t>DÉBORA CRISTINA DE LIMA SILVA CORREIA</t>
  </si>
  <si>
    <t>GEMEM</t>
  </si>
  <si>
    <t>DIESEL LIMPEZA</t>
  </si>
  <si>
    <t>DISEL LIMPEZA</t>
  </si>
  <si>
    <t>GES-4000</t>
  </si>
  <si>
    <t>RODRIGO FERNANDO MOREIRA</t>
  </si>
  <si>
    <t>CTR</t>
  </si>
  <si>
    <t>SUPMEC 1</t>
  </si>
  <si>
    <t>MARCOS CORDEIRO DA SILVA</t>
  </si>
  <si>
    <t>CTZL</t>
  </si>
  <si>
    <t>QWI-7H22</t>
  </si>
  <si>
    <t>SAC-3C24</t>
  </si>
  <si>
    <t>ELKISSON ALVES DE ARAUJO</t>
  </si>
  <si>
    <t>QLG-9227</t>
  </si>
  <si>
    <t>ORM-3962</t>
  </si>
  <si>
    <t>ALFREDO BRECHÓ MONTEIRO</t>
  </si>
  <si>
    <t>SUPMEL 1</t>
  </si>
  <si>
    <t>ORM-0324</t>
  </si>
  <si>
    <t>JAMES CALHEIROS SILVA</t>
  </si>
  <si>
    <t>SUPMEL 2</t>
  </si>
  <si>
    <t>RGT-9C30</t>
  </si>
  <si>
    <t>BEROALDO SEVERINO DA SILVA</t>
  </si>
  <si>
    <t>NNS-6968</t>
  </si>
  <si>
    <t>ÍTALO OLIVEIRA BARROS</t>
  </si>
  <si>
    <t>QWL-8168</t>
  </si>
  <si>
    <t>TORRE</t>
  </si>
  <si>
    <t>CAMINHÃO TORRE</t>
  </si>
  <si>
    <t>NMA-0387</t>
  </si>
  <si>
    <t>ANTONIO JOAQUIM DOS SANTOS</t>
  </si>
  <si>
    <t>QLM-4550</t>
  </si>
  <si>
    <t>QWI-1689</t>
  </si>
  <si>
    <t>QWI-5659</t>
  </si>
  <si>
    <t>RGP-3J13</t>
  </si>
  <si>
    <t>SAB-0B96</t>
  </si>
  <si>
    <t xml:space="preserve">SAVEIRO </t>
  </si>
  <si>
    <t>SAI-0G55</t>
  </si>
  <si>
    <t>ZML</t>
  </si>
  <si>
    <t>GEPROC</t>
  </si>
  <si>
    <t>CPSE</t>
  </si>
  <si>
    <t>MAR VERMELHO</t>
  </si>
  <si>
    <t>MUR-8878</t>
  </si>
  <si>
    <t>CPLE</t>
  </si>
  <si>
    <t>BOM-6489</t>
  </si>
  <si>
    <t>GILSON FÉLIX PINHEIRO</t>
  </si>
  <si>
    <t>GER-8527</t>
  </si>
  <si>
    <t>ROC-6059</t>
  </si>
  <si>
    <t>THIAGO LEVY C. SANTANA</t>
  </si>
  <si>
    <t>ROC-6056</t>
  </si>
  <si>
    <t>SUPLES 2</t>
  </si>
  <si>
    <t>MATRIZ</t>
  </si>
  <si>
    <t>ROC-6058</t>
  </si>
  <si>
    <t>CLEBSON LIVRAMENTO DA SILVA</t>
  </si>
  <si>
    <t>QWK-2267</t>
  </si>
  <si>
    <t>11 L</t>
  </si>
  <si>
    <t xml:space="preserve"> SAA-5E51</t>
  </si>
  <si>
    <t xml:space="preserve">60 L </t>
  </si>
  <si>
    <t xml:space="preserve">10 L </t>
  </si>
  <si>
    <t>GEPOR3</t>
  </si>
  <si>
    <t>CAF</t>
  </si>
  <si>
    <t>ORM-7593</t>
  </si>
  <si>
    <t>DANIEL ARTHUR R. BORGES</t>
  </si>
  <si>
    <t>320 L</t>
  </si>
  <si>
    <t>6 L</t>
  </si>
  <si>
    <t>QLA-0202</t>
  </si>
  <si>
    <t>SUPSER 2</t>
  </si>
  <si>
    <t>CAPELA</t>
  </si>
  <si>
    <t>SAB-0F80</t>
  </si>
  <si>
    <t>100 L</t>
  </si>
  <si>
    <t>12 L</t>
  </si>
  <si>
    <t>QWH-5370</t>
  </si>
  <si>
    <t>10 L</t>
  </si>
  <si>
    <t>SUPLES 5</t>
  </si>
  <si>
    <t>MARAGOGI</t>
  </si>
  <si>
    <t>QWH-3J92</t>
  </si>
  <si>
    <t>40 L</t>
  </si>
  <si>
    <t>2L</t>
  </si>
  <si>
    <t>SUPLES 1</t>
  </si>
  <si>
    <t>COLÔNIA</t>
  </si>
  <si>
    <t>QWH-3I92</t>
  </si>
  <si>
    <t>IVANALDO JOSÉ DA SILVA</t>
  </si>
  <si>
    <t xml:space="preserve">1L </t>
  </si>
  <si>
    <t>SAI-1I78</t>
  </si>
  <si>
    <t>110 L</t>
  </si>
  <si>
    <t>0 L</t>
  </si>
  <si>
    <t>PASSO DE CAM</t>
  </si>
  <si>
    <t>QWL-3E01</t>
  </si>
  <si>
    <t>15 L</t>
  </si>
  <si>
    <t>PULSE</t>
  </si>
  <si>
    <t>TOTAIS</t>
  </si>
  <si>
    <t>VEÍCULOS SUBSTITUÍDOS A PARTIR DE 18-07-2024 - INÍCIO DA VIGÊNCIA DO NOVO CONTRATO</t>
  </si>
  <si>
    <t>MÉDIA ANTES DO CT. 20/2024</t>
  </si>
  <si>
    <t>CONSUMO DE DEZ/22 A JUN/24</t>
  </si>
  <si>
    <t>MÉDIA A PARTIR DE JUL/24</t>
  </si>
  <si>
    <t>CONSUMO TOTAL</t>
  </si>
  <si>
    <t>QWG-9225</t>
  </si>
  <si>
    <t>330 L</t>
  </si>
  <si>
    <t>237 L</t>
  </si>
  <si>
    <t>CUSTO "CHEIO" DO VEÍCULO</t>
  </si>
  <si>
    <t>PERMANECE</t>
  </si>
  <si>
    <t>REDUÇÃO VPC</t>
  </si>
  <si>
    <t>REDUÇÃO VPE</t>
  </si>
  <si>
    <t>REDUÇÃO DP</t>
  </si>
  <si>
    <t>DIRETORIA</t>
  </si>
  <si>
    <t>VALOR</t>
  </si>
  <si>
    <t>PERCENTUAL</t>
  </si>
  <si>
    <t>NÃO INSERE</t>
  </si>
  <si>
    <t>RED. VPO RMM</t>
  </si>
  <si>
    <t>RED. VPO ZML</t>
  </si>
  <si>
    <t>RED. VPO SUEEO</t>
  </si>
  <si>
    <t>RED. VPO SUTEC</t>
  </si>
  <si>
    <t>RED. VPO SAS</t>
  </si>
  <si>
    <t>RED. VPO DIR.</t>
  </si>
  <si>
    <t>REMOVE C</t>
  </si>
  <si>
    <t>REMOVE V</t>
  </si>
  <si>
    <t>REDUÇÕES P/ DIRETORIA</t>
  </si>
  <si>
    <t>SUGESTÕES</t>
  </si>
  <si>
    <t>REDUÇÃO TOTAL</t>
  </si>
  <si>
    <t>SUBST. POR OROOCH QUE IRIA PARA A GEPAT</t>
  </si>
  <si>
    <t>REMOVE V + C. O VIRTUS IRÁ PARA A PRESIDÊNCIA</t>
  </si>
  <si>
    <t>SUBST. OROCH</t>
  </si>
  <si>
    <t>REMOÇÃO EFETIVADA V</t>
  </si>
  <si>
    <t>SUBST. POR SUV (VIRTUS DA VPC)</t>
  </si>
  <si>
    <t>VALORES APÓS CORTES</t>
  </si>
  <si>
    <t>NOME DO CONDUTOR (NOVA SITUAÇÃO)</t>
  </si>
  <si>
    <t>REDUÇÃO DEFINIDA DE VEÍCULOS CONTRATO 20/2024 + FISCAIS + CONSUMO DE COMBUSTÍVEIS - A PARTIR DE SET/24</t>
  </si>
  <si>
    <t>SUENG</t>
  </si>
  <si>
    <t>SUNES/ SURHU/ ASCOM</t>
  </si>
  <si>
    <t>STATUS DEVOLUÇÃO</t>
  </si>
  <si>
    <t>DEVOLVIDO</t>
  </si>
  <si>
    <t>REMOVE V. SUBSTITUIU O GOL QLM-6017</t>
  </si>
  <si>
    <t>PERMANECE. SUBSTITUIU A FRONTIER  QTT 6H71</t>
  </si>
  <si>
    <t>RETIDO</t>
  </si>
  <si>
    <t>PERMANECE. TRANSF. O CARRO PARA A SUPCAD, EM SUBSTITUIÇÃO AO QLJ-0314, QUE FOI REMOVIDO. O MOTORISTA JADIEL IRÁ ATENDER A DP E O FÁBIO FICARÁ VINCULADO A ESTE VEÍCULO ATÉ DECISÃO SEGOV</t>
  </si>
  <si>
    <t>PERMANECE NO LUGAR DA FRONTIER QUE VIROU AMAROK</t>
  </si>
  <si>
    <t>REMOVE V. TRANSFERIDO PARA A SUEEO. SUBSTITUIU O GOL QLH-2035</t>
  </si>
  <si>
    <t>AJUSTADO</t>
  </si>
  <si>
    <t>REMOVE V. FOI PARA A SUEEO, EM SUBSTITUIÇÃO À AMAROK PLACA QWK-3977</t>
  </si>
  <si>
    <t>EM AJUSTE</t>
  </si>
  <si>
    <t>SUBSTUÍDO PELO GOL PLACA RGP-3J13</t>
  </si>
  <si>
    <t>PLACA ORIGINAL DA DEMANDA</t>
  </si>
  <si>
    <t>NOVA LOCADORA SUBSTITUTA</t>
  </si>
  <si>
    <t>LOCADORA ORIGINAL DA DEMANDA</t>
  </si>
  <si>
    <t>PERMANECE, MAS MUDA O CONDUTOR. SAI O  SENA E ENTRA O JÚNIOR</t>
  </si>
  <si>
    <t xml:space="preserve">REMOVIDOS </t>
  </si>
  <si>
    <t>VEÍCULOS QUE ESTÃO EM MANUTENÇÃO</t>
  </si>
  <si>
    <t>VEICULO</t>
  </si>
  <si>
    <t xml:space="preserve">FROTA </t>
  </si>
  <si>
    <t>SETOR</t>
  </si>
  <si>
    <t>RETIDOS A VOLTAR</t>
  </si>
  <si>
    <t>RETIDOS NA OFICINA</t>
  </si>
  <si>
    <t>SITUAÇÃO DA FROTA</t>
  </si>
  <si>
    <t>OK NESTE MOMENTO</t>
  </si>
  <si>
    <t>QT. PRETENDIDA</t>
  </si>
  <si>
    <t xml:space="preserve">VEICULOS RETIDOS QUE DEVEM VOLTAR </t>
  </si>
  <si>
    <t xml:space="preserve">INFORMAÇÃO VEICULOS E CONDUTOR </t>
  </si>
  <si>
    <t>DATA</t>
  </si>
  <si>
    <t>LOCADORA.</t>
  </si>
  <si>
    <t>OBS.</t>
  </si>
  <si>
    <t xml:space="preserve">EQUILIBRIO </t>
  </si>
  <si>
    <t xml:space="preserve">VPE -GEQPRO </t>
  </si>
  <si>
    <t>QWG-6898</t>
  </si>
  <si>
    <t xml:space="preserve">FOI SUBSTITUIDO PELO GOL  SAC-8D17 TEMPORARIAMENTE PARA MANUTENÇÃO  </t>
  </si>
  <si>
    <t>são sebastiao</t>
  </si>
  <si>
    <t>o motorista emanuel fica de férias quem fica no seu lugar e antonio hamilton</t>
  </si>
  <si>
    <t>RGR-2A45</t>
  </si>
  <si>
    <t xml:space="preserve">SULOS </t>
  </si>
  <si>
    <t>MACEIO</t>
  </si>
  <si>
    <t>150L</t>
  </si>
  <si>
    <t>5L</t>
  </si>
  <si>
    <t>VENDIDO</t>
  </si>
  <si>
    <t xml:space="preserve">SAS </t>
  </si>
  <si>
    <t>SAE-8A10</t>
  </si>
  <si>
    <t>SAE-8A10 FICOU NO LUGAR</t>
  </si>
  <si>
    <t xml:space="preserve">QLM-4550 FICOU NO LUGAR </t>
  </si>
  <si>
    <t xml:space="preserve">QLW-8168 FICOU NO LUGAR </t>
  </si>
  <si>
    <t xml:space="preserve"> </t>
  </si>
  <si>
    <t xml:space="preserve">ORL-8954 FICOU NO LUGAR </t>
  </si>
  <si>
    <t xml:space="preserve">SERA TROCADO POR OROCH </t>
  </si>
  <si>
    <t>THAISE ARAUJO</t>
  </si>
  <si>
    <t xml:space="preserve">SAD-0F21 FICOU NO LUGAR </t>
  </si>
  <si>
    <t>SAD-0F21</t>
  </si>
  <si>
    <t xml:space="preserve">AMAROK </t>
  </si>
  <si>
    <t>FOI SUBSTITUIDA TEMPORARIAMENTE POR S10 QLG-5709</t>
  </si>
  <si>
    <t>WILLIAN</t>
  </si>
  <si>
    <t>ALEX</t>
  </si>
  <si>
    <t xml:space="preserve">TAQUARANA </t>
  </si>
  <si>
    <t>THIAGO</t>
  </si>
  <si>
    <t>GANGEL</t>
  </si>
  <si>
    <t>SUPSER 1</t>
  </si>
  <si>
    <t>ABDIEL</t>
  </si>
  <si>
    <t>RANGEL</t>
  </si>
  <si>
    <t xml:space="preserve">AMANDA CAVALCANTE </t>
  </si>
  <si>
    <t xml:space="preserve">SUPEDIR </t>
  </si>
  <si>
    <t>CAF 4</t>
  </si>
  <si>
    <t>YARA</t>
  </si>
  <si>
    <t>WESCLEY</t>
  </si>
  <si>
    <t>JOSE LOPES</t>
  </si>
  <si>
    <t>ERNANDES</t>
  </si>
  <si>
    <t>TAISA</t>
  </si>
  <si>
    <t>JUDIRON DA SILVA PENA</t>
  </si>
  <si>
    <t xml:space="preserve">GEPROM </t>
  </si>
  <si>
    <t xml:space="preserve">JUDIRON SILVA PENA </t>
  </si>
  <si>
    <t xml:space="preserve">COST </t>
  </si>
  <si>
    <t xml:space="preserve">JOSE MACELIANO </t>
  </si>
  <si>
    <t xml:space="preserve">FATURAMENTO CHEIO </t>
  </si>
  <si>
    <t xml:space="preserve">FATURAMENTO BASE ATUAL </t>
  </si>
  <si>
    <t>QWK-9A73</t>
  </si>
  <si>
    <t>SAJ-7J42</t>
  </si>
  <si>
    <t>SAF-2B99</t>
  </si>
  <si>
    <t>TIPOS DE VEICULO</t>
  </si>
  <si>
    <t>CONTRATO</t>
  </si>
  <si>
    <t>FROTA</t>
  </si>
  <si>
    <t>PICKUP COMPACTA</t>
  </si>
  <si>
    <t>PICKUP MEDIA</t>
  </si>
  <si>
    <t xml:space="preserve">TORO </t>
  </si>
  <si>
    <t>SAA-5D40</t>
  </si>
  <si>
    <t xml:space="preserve">GEMEM </t>
  </si>
  <si>
    <t xml:space="preserve">SUTEC </t>
  </si>
  <si>
    <t>300 L</t>
  </si>
  <si>
    <t>280 L</t>
  </si>
  <si>
    <t>250 L</t>
  </si>
  <si>
    <t>350 L</t>
  </si>
  <si>
    <t>550 L</t>
  </si>
  <si>
    <t xml:space="preserve">VALOR DO COMBUSTIVEL  </t>
  </si>
  <si>
    <t>440L</t>
  </si>
  <si>
    <t>ROÇADEIRAS</t>
  </si>
  <si>
    <t>MARTINLOG</t>
  </si>
  <si>
    <t>TOTAL</t>
  </si>
  <si>
    <t>HZO-4524</t>
  </si>
  <si>
    <t>MPS-5946</t>
  </si>
  <si>
    <t>MPS-6032</t>
  </si>
  <si>
    <t>NMO-2B24</t>
  </si>
  <si>
    <t>QHF-8G21</t>
  </si>
  <si>
    <t xml:space="preserve">PLACAR </t>
  </si>
  <si>
    <t xml:space="preserve">CAMINHÃO PIPA </t>
  </si>
  <si>
    <t xml:space="preserve">VEICULOS FORA DO CONTRATO </t>
  </si>
  <si>
    <t xml:space="preserve">ARGO </t>
  </si>
  <si>
    <t>SUNES</t>
  </si>
  <si>
    <t xml:space="preserve">ALEXANDRE MAGNO </t>
  </si>
  <si>
    <t>TCM-3B75</t>
  </si>
  <si>
    <t xml:space="preserve">SANTANA DO IPANEMA </t>
  </si>
  <si>
    <t>MOTORISTA</t>
  </si>
  <si>
    <t>ANO DO VEICULO</t>
  </si>
  <si>
    <t>2019/2020</t>
  </si>
  <si>
    <t>2022/2023</t>
  </si>
  <si>
    <t>2017/2018</t>
  </si>
  <si>
    <t>2019/2019</t>
  </si>
  <si>
    <t>2018/2019</t>
  </si>
  <si>
    <t>2018/2018</t>
  </si>
  <si>
    <t>2009/2010</t>
  </si>
  <si>
    <t>2017/2017</t>
  </si>
  <si>
    <t>2020/2020</t>
  </si>
  <si>
    <t>2022/2022</t>
  </si>
  <si>
    <t>2021/2021</t>
  </si>
  <si>
    <t>2020/2021</t>
  </si>
  <si>
    <t>2023/2024</t>
  </si>
  <si>
    <t>2021/2022</t>
  </si>
  <si>
    <t>2023/2023</t>
  </si>
  <si>
    <t>GEPROD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</si>
</sst>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0\ \L"/>
    <numFmt numFmtId="165" formatCode="&quot;R$&quot;\ #,##0.00"/>
    <numFmt numFmtId="166" formatCode="&quot;R$ &quot;#,##0.00"/>
  </numFmts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rgb="FFFFFFFF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Calibri"/>
      <family val="2"/>
    </font>
    <font>
      <b/>
      <sz val="10"/>
      <color theme="0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theme="1"/>
      <name val="Times New Roman"/>
      <family val="1"/>
    </font>
    <font>
      <sz val="12"/>
      <color rgb="FF00B050"/>
      <name val="Times New Roman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7030A0"/>
      <name val="Times New Roman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222222"/>
      <name val="Verdana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5353"/>
        <bgColor rgb="FFFF5353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9CC2E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B0F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theme="0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92D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">
    <xf numFmtId="0" fontId="0" fillId="0" borderId="0"/>
    <xf numFmtId="9" fontId="15" fillId="0" borderId="0" applyFont="0" applyFill="0" applyBorder="0" applyAlignment="0" applyProtection="0"/>
    <xf numFmtId="0" fontId="6" fillId="20" borderId="0" applyNumberFormat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27" fillId="19" borderId="0" applyNumberFormat="0" applyBorder="0" applyAlignment="0" applyProtection="0"/>
    <xf numFmtId="0" fontId="28" fillId="0" borderId="0"/>
    <xf numFmtId="0" fontId="6" fillId="21" borderId="0" applyNumberFormat="0" applyBorder="0" applyAlignment="0" applyProtection="0"/>
    <xf numFmtId="44" fontId="35" fillId="0" borderId="0" applyFont="0" applyFill="0" applyBorder="0" applyAlignment="0" applyProtection="0"/>
  </cellStyleXfs>
  <cellXfs count="190">
    <xf numFmtId="0" fontId="0" fillId="0" borderId="0" xfId="0"/>
    <xf numFmtId="0" fontId="8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/>
    </xf>
    <xf numFmtId="165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165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166" fontId="10" fillId="4" borderId="2" xfId="0" applyNumberFormat="1" applyFont="1" applyFill="1" applyBorder="1" applyAlignment="1">
      <alignment horizontal="center" vertical="center"/>
    </xf>
    <xf numFmtId="166" fontId="11" fillId="4" borderId="2" xfId="0" applyNumberFormat="1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166" fontId="10" fillId="3" borderId="2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164" fontId="8" fillId="5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5" fontId="10" fillId="6" borderId="2" xfId="0" applyNumberFormat="1" applyFont="1" applyFill="1" applyBorder="1" applyAlignment="1">
      <alignment horizontal="center" vertical="center"/>
    </xf>
    <xf numFmtId="165" fontId="17" fillId="6" borderId="2" xfId="0" applyNumberFormat="1" applyFont="1" applyFill="1" applyBorder="1" applyAlignment="1">
      <alignment horizontal="center" vertical="center"/>
    </xf>
    <xf numFmtId="165" fontId="16" fillId="6" borderId="2" xfId="0" applyNumberFormat="1" applyFont="1" applyFill="1" applyBorder="1" applyAlignment="1">
      <alignment horizontal="center" vertical="center"/>
    </xf>
    <xf numFmtId="165" fontId="19" fillId="6" borderId="2" xfId="0" applyNumberFormat="1" applyFont="1" applyFill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165" fontId="11" fillId="7" borderId="5" xfId="0" applyNumberFormat="1" applyFont="1" applyFill="1" applyBorder="1" applyAlignment="1">
      <alignment horizontal="center" vertical="center"/>
    </xf>
    <xf numFmtId="9" fontId="11" fillId="7" borderId="5" xfId="1" applyFont="1" applyFill="1" applyBorder="1" applyAlignment="1">
      <alignment horizontal="center" vertical="center"/>
    </xf>
    <xf numFmtId="165" fontId="19" fillId="6" borderId="2" xfId="0" applyNumberFormat="1" applyFont="1" applyFill="1" applyBorder="1" applyAlignment="1">
      <alignment horizontal="center" vertical="center" wrapText="1"/>
    </xf>
    <xf numFmtId="165" fontId="20" fillId="6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21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165" fontId="7" fillId="8" borderId="2" xfId="0" applyNumberFormat="1" applyFont="1" applyFill="1" applyBorder="1" applyAlignment="1">
      <alignment horizontal="center" vertical="center"/>
    </xf>
    <xf numFmtId="165" fontId="20" fillId="3" borderId="2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9" fontId="22" fillId="7" borderId="5" xfId="1" applyFont="1" applyFill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65" fontId="18" fillId="8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6" borderId="2" xfId="0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165" fontId="7" fillId="6" borderId="2" xfId="0" applyNumberFormat="1" applyFont="1" applyFill="1" applyBorder="1" applyAlignment="1">
      <alignment horizontal="center" vertical="center"/>
    </xf>
    <xf numFmtId="0" fontId="0" fillId="9" borderId="0" xfId="0" applyFill="1"/>
    <xf numFmtId="165" fontId="17" fillId="6" borderId="2" xfId="0" applyNumberFormat="1" applyFont="1" applyFill="1" applyBorder="1" applyAlignment="1">
      <alignment horizontal="center" vertical="center" wrapText="1"/>
    </xf>
    <xf numFmtId="165" fontId="11" fillId="8" borderId="2" xfId="0" applyNumberFormat="1" applyFont="1" applyFill="1" applyBorder="1" applyAlignment="1">
      <alignment horizontal="center" vertical="center"/>
    </xf>
    <xf numFmtId="165" fontId="17" fillId="6" borderId="2" xfId="0" applyNumberFormat="1" applyFont="1" applyFill="1" applyBorder="1" applyAlignment="1">
      <alignment horizontal="left" vertical="center"/>
    </xf>
    <xf numFmtId="165" fontId="12" fillId="6" borderId="2" xfId="0" applyNumberFormat="1" applyFont="1" applyFill="1" applyBorder="1" applyAlignment="1">
      <alignment horizontal="left" vertical="center"/>
    </xf>
    <xf numFmtId="165" fontId="23" fillId="6" borderId="2" xfId="0" applyNumberFormat="1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/>
    </xf>
    <xf numFmtId="165" fontId="10" fillId="10" borderId="2" xfId="0" applyNumberFormat="1" applyFont="1" applyFill="1" applyBorder="1" applyAlignment="1">
      <alignment horizontal="center" vertical="center"/>
    </xf>
    <xf numFmtId="165" fontId="10" fillId="11" borderId="2" xfId="0" applyNumberFormat="1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/>
    </xf>
    <xf numFmtId="165" fontId="10" fillId="12" borderId="2" xfId="0" applyNumberFormat="1" applyFont="1" applyFill="1" applyBorder="1" applyAlignment="1">
      <alignment horizontal="center" vertical="center"/>
    </xf>
    <xf numFmtId="0" fontId="11" fillId="12" borderId="2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14" borderId="5" xfId="0" applyFont="1" applyFill="1" applyBorder="1" applyAlignment="1">
      <alignment horizontal="center" vertical="center"/>
    </xf>
    <xf numFmtId="0" fontId="11" fillId="15" borderId="5" xfId="0" applyFont="1" applyFill="1" applyBorder="1" applyAlignment="1">
      <alignment horizontal="center" vertical="center"/>
    </xf>
    <xf numFmtId="0" fontId="8" fillId="17" borderId="5" xfId="0" applyFont="1" applyFill="1" applyBorder="1" applyAlignment="1">
      <alignment horizontal="center" vertical="center"/>
    </xf>
    <xf numFmtId="0" fontId="0" fillId="15" borderId="5" xfId="0" applyFill="1" applyBorder="1" applyAlignment="1">
      <alignment horizontal="center"/>
    </xf>
    <xf numFmtId="0" fontId="10" fillId="18" borderId="2" xfId="0" applyFont="1" applyFill="1" applyBorder="1" applyAlignment="1">
      <alignment horizontal="center" vertical="center" wrapText="1"/>
    </xf>
    <xf numFmtId="0" fontId="11" fillId="18" borderId="2" xfId="0" applyFont="1" applyFill="1" applyBorder="1" applyAlignment="1">
      <alignment horizontal="center" vertical="center" wrapText="1"/>
    </xf>
    <xf numFmtId="0" fontId="11" fillId="18" borderId="2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166" fontId="10" fillId="18" borderId="2" xfId="0" applyNumberFormat="1" applyFont="1" applyFill="1" applyBorder="1" applyAlignment="1">
      <alignment horizontal="center" vertical="center"/>
    </xf>
    <xf numFmtId="165" fontId="10" fillId="18" borderId="2" xfId="0" applyNumberFormat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29" fillId="20" borderId="5" xfId="2" applyFont="1" applyBorder="1" applyAlignment="1">
      <alignment horizontal="center" vertical="top"/>
    </xf>
    <xf numFmtId="0" fontId="30" fillId="20" borderId="5" xfId="2" applyFont="1" applyBorder="1" applyAlignment="1">
      <alignment horizontal="center" vertical="top"/>
    </xf>
    <xf numFmtId="0" fontId="29" fillId="20" borderId="5" xfId="2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29" fillId="0" borderId="5" xfId="0" applyFont="1" applyBorder="1" applyAlignment="1">
      <alignment horizontal="center"/>
    </xf>
    <xf numFmtId="14" fontId="29" fillId="0" borderId="5" xfId="0" applyNumberFormat="1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14" fontId="33" fillId="0" borderId="5" xfId="0" applyNumberFormat="1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10" fillId="11" borderId="2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165" fontId="10" fillId="3" borderId="0" xfId="0" applyNumberFormat="1" applyFont="1" applyFill="1" applyAlignment="1">
      <alignment horizontal="center" vertical="center"/>
    </xf>
    <xf numFmtId="0" fontId="11" fillId="12" borderId="5" xfId="0" applyFont="1" applyFill="1" applyBorder="1" applyAlignment="1">
      <alignment horizontal="center" vertical="center"/>
    </xf>
    <xf numFmtId="165" fontId="10" fillId="12" borderId="5" xfId="0" applyNumberFormat="1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11" fillId="17" borderId="5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5" fillId="0" borderId="0" xfId="0" applyFont="1"/>
    <xf numFmtId="0" fontId="34" fillId="12" borderId="2" xfId="0" applyFont="1" applyFill="1" applyBorder="1" applyAlignment="1">
      <alignment horizontal="center" vertical="center"/>
    </xf>
    <xf numFmtId="165" fontId="34" fillId="12" borderId="2" xfId="0" applyNumberFormat="1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1" fillId="22" borderId="10" xfId="0" applyFont="1" applyFill="1" applyBorder="1" applyAlignment="1">
      <alignment horizontal="center" vertical="center"/>
    </xf>
    <xf numFmtId="165" fontId="10" fillId="22" borderId="10" xfId="0" applyNumberFormat="1" applyFont="1" applyFill="1" applyBorder="1" applyAlignment="1">
      <alignment horizontal="center" vertical="center"/>
    </xf>
    <xf numFmtId="0" fontId="11" fillId="22" borderId="1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64" fontId="11" fillId="3" borderId="0" xfId="0" applyNumberFormat="1" applyFont="1" applyFill="1" applyAlignment="1">
      <alignment horizontal="center" vertical="center"/>
    </xf>
    <xf numFmtId="0" fontId="0" fillId="0" borderId="2" xfId="0" applyBorder="1"/>
    <xf numFmtId="0" fontId="10" fillId="11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9" borderId="5" xfId="0" applyFill="1" applyBorder="1" applyAlignment="1">
      <alignment horizontal="center"/>
    </xf>
    <xf numFmtId="165" fontId="11" fillId="10" borderId="2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7" fillId="23" borderId="5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44" fontId="25" fillId="23" borderId="5" xfId="8" applyFont="1" applyFill="1" applyBorder="1"/>
    <xf numFmtId="44" fontId="25" fillId="14" borderId="5" xfId="8" applyFont="1" applyFill="1" applyBorder="1"/>
    <xf numFmtId="0" fontId="36" fillId="0" borderId="5" xfId="0" applyFont="1" applyBorder="1" applyAlignment="1">
      <alignment horizontal="center" vertical="center"/>
    </xf>
    <xf numFmtId="0" fontId="36" fillId="15" borderId="5" xfId="0" applyFont="1" applyFill="1" applyBorder="1" applyAlignment="1">
      <alignment horizontal="center"/>
    </xf>
    <xf numFmtId="0" fontId="7" fillId="8" borderId="4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vertical="center"/>
    </xf>
    <xf numFmtId="0" fontId="10" fillId="24" borderId="2" xfId="0" applyFont="1" applyFill="1" applyBorder="1" applyAlignment="1">
      <alignment horizontal="center" vertical="center"/>
    </xf>
    <xf numFmtId="0" fontId="11" fillId="24" borderId="2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65" fontId="10" fillId="3" borderId="6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0" fillId="0" borderId="5" xfId="0" applyBorder="1"/>
    <xf numFmtId="0" fontId="0" fillId="9" borderId="5" xfId="0" applyFill="1" applyBorder="1"/>
    <xf numFmtId="0" fontId="8" fillId="17" borderId="0" xfId="0" applyFont="1" applyFill="1" applyAlignment="1">
      <alignment horizontal="center" vertical="center"/>
    </xf>
    <xf numFmtId="0" fontId="0" fillId="0" borderId="11" xfId="0" applyBorder="1"/>
    <xf numFmtId="0" fontId="11" fillId="9" borderId="5" xfId="0" applyFont="1" applyFill="1" applyBorder="1" applyAlignment="1">
      <alignment horizontal="center" vertical="center"/>
    </xf>
    <xf numFmtId="44" fontId="0" fillId="0" borderId="5" xfId="8" applyFont="1" applyBorder="1"/>
    <xf numFmtId="44" fontId="11" fillId="0" borderId="5" xfId="8" applyFont="1" applyBorder="1" applyAlignment="1">
      <alignment horizontal="center" vertical="center"/>
    </xf>
    <xf numFmtId="0" fontId="25" fillId="14" borderId="5" xfId="0" applyFont="1" applyFill="1" applyBorder="1" applyAlignment="1">
      <alignment horizontal="center"/>
    </xf>
    <xf numFmtId="44" fontId="7" fillId="8" borderId="1" xfId="8" applyFont="1" applyFill="1" applyBorder="1" applyAlignment="1">
      <alignment vertical="center"/>
    </xf>
    <xf numFmtId="44" fontId="9" fillId="2" borderId="2" xfId="8" applyFont="1" applyFill="1" applyBorder="1" applyAlignment="1">
      <alignment horizontal="center" vertical="center" wrapText="1"/>
    </xf>
    <xf numFmtId="44" fontId="11" fillId="3" borderId="2" xfId="8" applyFont="1" applyFill="1" applyBorder="1" applyAlignment="1">
      <alignment horizontal="center" vertical="center"/>
    </xf>
    <xf numFmtId="44" fontId="10" fillId="3" borderId="2" xfId="8" applyFont="1" applyFill="1" applyBorder="1" applyAlignment="1">
      <alignment horizontal="center" vertical="center"/>
    </xf>
    <xf numFmtId="44" fontId="11" fillId="0" borderId="0" xfId="8" applyFont="1" applyAlignment="1">
      <alignment horizontal="center" vertical="center"/>
    </xf>
    <xf numFmtId="44" fontId="0" fillId="0" borderId="0" xfId="8" applyFont="1"/>
    <xf numFmtId="44" fontId="10" fillId="4" borderId="2" xfId="8" applyFont="1" applyFill="1" applyBorder="1" applyAlignment="1">
      <alignment horizontal="center" vertical="center"/>
    </xf>
    <xf numFmtId="44" fontId="10" fillId="4" borderId="6" xfId="8" applyFont="1" applyFill="1" applyBorder="1" applyAlignment="1">
      <alignment horizontal="center" vertical="center"/>
    </xf>
    <xf numFmtId="0" fontId="3" fillId="0" borderId="0" xfId="0" applyFont="1"/>
    <xf numFmtId="164" fontId="7" fillId="2" borderId="6" xfId="0" applyNumberFormat="1" applyFont="1" applyFill="1" applyBorder="1" applyAlignment="1">
      <alignment horizontal="center" vertical="center"/>
    </xf>
    <xf numFmtId="44" fontId="7" fillId="2" borderId="6" xfId="8" applyFont="1" applyFill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164" fontId="7" fillId="14" borderId="5" xfId="0" applyNumberFormat="1" applyFont="1" applyFill="1" applyBorder="1" applyAlignment="1">
      <alignment horizontal="center" vertical="center"/>
    </xf>
    <xf numFmtId="44" fontId="7" fillId="14" borderId="5" xfId="8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0" fillId="11" borderId="2" xfId="0" applyFont="1" applyFill="1" applyBorder="1" applyAlignment="1">
      <alignment horizontal="center" vertical="center" wrapText="1"/>
    </xf>
    <xf numFmtId="166" fontId="10" fillId="11" borderId="2" xfId="0" applyNumberFormat="1" applyFont="1" applyFill="1" applyBorder="1" applyAlignment="1">
      <alignment horizontal="center" vertical="center"/>
    </xf>
    <xf numFmtId="165" fontId="12" fillId="11" borderId="2" xfId="0" applyNumberFormat="1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/>
    </xf>
    <xf numFmtId="164" fontId="10" fillId="11" borderId="2" xfId="0" applyNumberFormat="1" applyFont="1" applyFill="1" applyBorder="1" applyAlignment="1">
      <alignment horizontal="center" vertical="center"/>
    </xf>
    <xf numFmtId="44" fontId="10" fillId="11" borderId="2" xfId="8" applyFont="1" applyFill="1" applyBorder="1" applyAlignment="1">
      <alignment horizontal="center" vertical="center"/>
    </xf>
    <xf numFmtId="164" fontId="11" fillId="11" borderId="2" xfId="0" applyNumberFormat="1" applyFont="1" applyFill="1" applyBorder="1" applyAlignment="1">
      <alignment horizontal="center" vertical="center"/>
    </xf>
    <xf numFmtId="0" fontId="0" fillId="15" borderId="0" xfId="0" applyFill="1"/>
    <xf numFmtId="0" fontId="0" fillId="0" borderId="15" xfId="0" applyBorder="1" applyAlignment="1">
      <alignment horizontal="center"/>
    </xf>
    <xf numFmtId="0" fontId="11" fillId="25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4" fontId="10" fillId="3" borderId="2" xfId="0" applyNumberFormat="1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textRotation="90" wrapText="1"/>
    </xf>
    <xf numFmtId="0" fontId="22" fillId="7" borderId="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4" fillId="16" borderId="7" xfId="0" applyFont="1" applyFill="1" applyBorder="1" applyAlignment="1">
      <alignment horizontal="center"/>
    </xf>
    <xf numFmtId="0" fontId="24" fillId="16" borderId="8" xfId="0" applyFont="1" applyFill="1" applyBorder="1" applyAlignment="1">
      <alignment horizontal="center"/>
    </xf>
    <xf numFmtId="0" fontId="24" fillId="16" borderId="9" xfId="0" applyFont="1" applyFill="1" applyBorder="1" applyAlignment="1">
      <alignment horizontal="center"/>
    </xf>
    <xf numFmtId="0" fontId="24" fillId="16" borderId="5" xfId="0" applyFont="1" applyFill="1" applyBorder="1" applyAlignment="1">
      <alignment horizontal="center"/>
    </xf>
    <xf numFmtId="0" fontId="26" fillId="14" borderId="11" xfId="0" applyFont="1" applyFill="1" applyBorder="1" applyAlignment="1">
      <alignment horizontal="center"/>
    </xf>
    <xf numFmtId="0" fontId="26" fillId="14" borderId="12" xfId="0" applyFont="1" applyFill="1" applyBorder="1" applyAlignment="1">
      <alignment horizontal="center"/>
    </xf>
    <xf numFmtId="0" fontId="25" fillId="14" borderId="5" xfId="0" applyFont="1" applyFill="1" applyBorder="1" applyAlignment="1">
      <alignment horizontal="center"/>
    </xf>
  </cellXfs>
  <cellStyles count="9">
    <cellStyle name="20% - Ênfase3" xfId="2" builtinId="38"/>
    <cellStyle name="60% - Ênfase3 2" xfId="7" xr:uid="{00000000-0005-0000-0000-000001000000}"/>
    <cellStyle name="Moeda" xfId="8" builtinId="4"/>
    <cellStyle name="Moeda 2" xfId="4" xr:uid="{00000000-0005-0000-0000-000003000000}"/>
    <cellStyle name="Neutra 2" xfId="5" xr:uid="{00000000-0005-0000-0000-000004000000}"/>
    <cellStyle name="Normal" xfId="0" builtinId="0"/>
    <cellStyle name="Normal 2" xfId="6" xr:uid="{00000000-0005-0000-0000-000006000000}"/>
    <cellStyle name="Normal 3" xfId="3" xr:uid="{00000000-0005-0000-0000-000007000000}"/>
    <cellStyle name="Porcentagem" xfId="1" builtinId="5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M924"/>
  <sheetViews>
    <sheetView tabSelected="1" zoomScale="70" zoomScaleNormal="70" workbookViewId="0">
      <pane ySplit="2" topLeftCell="A39" activePane="bottomLeft" state="frozen"/>
      <selection pane="bottomLeft" activeCell="E46" sqref="E46"/>
    </sheetView>
  </sheetViews>
  <sheetFormatPr defaultColWidth="14.42578125" defaultRowHeight="15" customHeight="1" x14ac:dyDescent="0.25"/>
  <cols>
    <col min="1" max="1" width="15" customWidth="1"/>
    <col min="2" max="2" width="11.140625" customWidth="1"/>
    <col min="3" max="3" width="26.5703125" bestFit="1" customWidth="1"/>
    <col min="4" max="4" width="16.42578125" customWidth="1"/>
    <col min="5" max="5" width="21.28515625" customWidth="1"/>
    <col min="6" max="6" width="38.42578125" bestFit="1" customWidth="1"/>
    <col min="7" max="7" width="22.140625" hidden="1" customWidth="1"/>
    <col min="8" max="8" width="35.140625" bestFit="1" customWidth="1"/>
    <col min="9" max="9" width="24.85546875" customWidth="1"/>
    <col min="10" max="10" width="23" customWidth="1"/>
    <col min="11" max="11" width="28.7109375" bestFit="1" customWidth="1"/>
    <col min="12" max="12" width="17.7109375" customWidth="1"/>
    <col min="13" max="13" width="20.28515625" customWidth="1"/>
    <col min="14" max="14" width="33.140625" bestFit="1" customWidth="1"/>
    <col min="15" max="15" width="31.7109375" bestFit="1" customWidth="1"/>
    <col min="16" max="18" width="20.28515625" hidden="1" customWidth="1"/>
    <col min="19" max="19" width="20.28515625" customWidth="1"/>
    <col min="20" max="20" width="20.28515625" hidden="1" customWidth="1"/>
    <col min="21" max="21" width="20.28515625" customWidth="1"/>
    <col min="22" max="22" width="54" style="34" hidden="1" customWidth="1"/>
    <col min="23" max="24" width="20.28515625" customWidth="1"/>
    <col min="25" max="26" width="18.85546875" customWidth="1"/>
    <col min="27" max="27" width="37.85546875" customWidth="1"/>
    <col min="28" max="28" width="51.85546875" customWidth="1"/>
    <col min="29" max="32" width="18.140625" customWidth="1"/>
    <col min="33" max="33" width="20.42578125" style="154" customWidth="1"/>
    <col min="34" max="37" width="18.140625" customWidth="1"/>
    <col min="38" max="38" width="19.28515625" customWidth="1"/>
    <col min="39" max="39" width="18.28515625" customWidth="1"/>
    <col min="49" max="49" width="23.42578125" bestFit="1" customWidth="1"/>
    <col min="50" max="51" width="11.42578125" bestFit="1" customWidth="1"/>
    <col min="52" max="52" width="13" bestFit="1" customWidth="1"/>
    <col min="53" max="53" width="11.7109375" bestFit="1" customWidth="1"/>
    <col min="54" max="54" width="25" bestFit="1" customWidth="1"/>
  </cols>
  <sheetData>
    <row r="1" spans="1:39" ht="15.75" customHeight="1" x14ac:dyDescent="0.25">
      <c r="A1" s="132" t="s">
        <v>471</v>
      </c>
      <c r="B1" s="133"/>
      <c r="C1" s="133"/>
      <c r="D1" s="133"/>
      <c r="E1" s="133"/>
      <c r="F1" s="133"/>
      <c r="G1" s="134"/>
      <c r="H1" s="133"/>
      <c r="I1" s="133"/>
      <c r="J1" s="133"/>
      <c r="K1" s="133"/>
      <c r="L1" s="133"/>
      <c r="M1" s="133"/>
      <c r="N1" s="133"/>
      <c r="O1" s="133"/>
      <c r="P1" s="134"/>
      <c r="Q1" s="134"/>
      <c r="R1" s="134"/>
      <c r="S1" s="133"/>
      <c r="T1" s="134"/>
      <c r="U1" s="133"/>
      <c r="V1" s="134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49"/>
      <c r="AH1" s="133"/>
      <c r="AI1" s="133"/>
      <c r="AJ1" s="133"/>
      <c r="AK1" s="133"/>
      <c r="AL1" s="133"/>
      <c r="AM1" s="135"/>
    </row>
    <row r="2" spans="1:39" s="34" customFormat="1" ht="78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486</v>
      </c>
      <c r="L2" s="1" t="s">
        <v>589</v>
      </c>
      <c r="M2" s="1" t="s">
        <v>488</v>
      </c>
      <c r="N2" s="1" t="s">
        <v>487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444</v>
      </c>
      <c r="V2" s="47" t="s">
        <v>462</v>
      </c>
      <c r="W2" s="48" t="s">
        <v>469</v>
      </c>
      <c r="X2" s="48" t="s">
        <v>474</v>
      </c>
      <c r="Y2" s="1" t="s">
        <v>18</v>
      </c>
      <c r="Z2" s="1" t="s">
        <v>19</v>
      </c>
      <c r="AA2" s="1" t="s">
        <v>470</v>
      </c>
      <c r="AB2" s="1" t="s">
        <v>21</v>
      </c>
      <c r="AC2" s="1" t="s">
        <v>22</v>
      </c>
      <c r="AD2" s="1" t="s">
        <v>23</v>
      </c>
      <c r="AE2" s="1" t="s">
        <v>24</v>
      </c>
      <c r="AF2" s="2" t="s">
        <v>25</v>
      </c>
      <c r="AG2" s="150" t="s">
        <v>570</v>
      </c>
      <c r="AH2" s="3" t="s">
        <v>26</v>
      </c>
      <c r="AI2" s="2" t="s">
        <v>27</v>
      </c>
      <c r="AJ2" s="3" t="s">
        <v>28</v>
      </c>
      <c r="AK2" s="3" t="s">
        <v>29</v>
      </c>
      <c r="AL2" s="3" t="s">
        <v>30</v>
      </c>
      <c r="AM2" s="3" t="s">
        <v>31</v>
      </c>
    </row>
    <row r="3" spans="1:39" ht="15.75" hidden="1" customHeight="1" x14ac:dyDescent="0.25">
      <c r="A3" s="4" t="s">
        <v>33</v>
      </c>
      <c r="B3" s="7" t="s">
        <v>136</v>
      </c>
      <c r="C3" s="6" t="s">
        <v>189</v>
      </c>
      <c r="D3" s="6" t="s">
        <v>190</v>
      </c>
      <c r="E3" s="6" t="s">
        <v>194</v>
      </c>
      <c r="F3" s="6" t="s">
        <v>212</v>
      </c>
      <c r="G3" s="6">
        <v>1301041002</v>
      </c>
      <c r="H3" s="6" t="s">
        <v>77</v>
      </c>
      <c r="I3" s="5" t="s">
        <v>35</v>
      </c>
      <c r="J3" s="6" t="s">
        <v>36</v>
      </c>
      <c r="K3" s="6" t="s">
        <v>527</v>
      </c>
      <c r="L3" s="6" t="s">
        <v>599</v>
      </c>
      <c r="M3" s="7" t="s">
        <v>79</v>
      </c>
      <c r="N3" s="7"/>
      <c r="O3" s="7">
        <v>6774.77</v>
      </c>
      <c r="P3" s="7">
        <v>26.67</v>
      </c>
      <c r="Q3" s="7">
        <v>300</v>
      </c>
      <c r="R3" s="7">
        <f>O3-P3-Q3</f>
        <v>6448.1</v>
      </c>
      <c r="S3" s="7">
        <v>0</v>
      </c>
      <c r="T3" s="7">
        <f>R3+S3</f>
        <v>6448.1</v>
      </c>
      <c r="U3" s="7">
        <f>O3+S3</f>
        <v>6774.77</v>
      </c>
      <c r="V3" s="62" t="s">
        <v>480</v>
      </c>
      <c r="W3" s="35">
        <f>U3</f>
        <v>6774.77</v>
      </c>
      <c r="X3" s="35" t="s">
        <v>478</v>
      </c>
      <c r="Y3" s="8" t="s">
        <v>38</v>
      </c>
      <c r="Z3" s="9"/>
      <c r="AA3" s="7" t="s">
        <v>39</v>
      </c>
      <c r="AB3" s="6" t="s">
        <v>214</v>
      </c>
      <c r="AC3" s="6">
        <v>2897</v>
      </c>
      <c r="AD3" s="6"/>
      <c r="AE3" s="6"/>
      <c r="AF3" s="10">
        <v>280</v>
      </c>
      <c r="AG3" s="151">
        <f>AF3:AF20*7.1</f>
        <v>1988</v>
      </c>
      <c r="AH3" s="10"/>
      <c r="AI3" s="10"/>
      <c r="AJ3" s="10">
        <v>11</v>
      </c>
      <c r="AK3" s="10">
        <v>222</v>
      </c>
      <c r="AL3" s="10">
        <f t="shared" ref="AL3:AL17" si="0">(AH3+AI3)/2</f>
        <v>0</v>
      </c>
      <c r="AM3" s="10">
        <f t="shared" ref="AM3:AM34" si="1">AK3+AH3</f>
        <v>222</v>
      </c>
    </row>
    <row r="4" spans="1:39" ht="15.75" hidden="1" customHeight="1" x14ac:dyDescent="0.25">
      <c r="A4" s="4">
        <v>1</v>
      </c>
      <c r="B4" s="5" t="s">
        <v>136</v>
      </c>
      <c r="C4" s="6" t="s">
        <v>189</v>
      </c>
      <c r="D4" s="6" t="s">
        <v>204</v>
      </c>
      <c r="E4" s="6" t="s">
        <v>204</v>
      </c>
      <c r="F4" s="5" t="s">
        <v>539</v>
      </c>
      <c r="G4" s="5">
        <v>17</v>
      </c>
      <c r="H4" s="5" t="s">
        <v>34</v>
      </c>
      <c r="I4" s="5" t="s">
        <v>53</v>
      </c>
      <c r="J4" s="6" t="s">
        <v>96</v>
      </c>
      <c r="K4" s="6" t="s">
        <v>554</v>
      </c>
      <c r="L4" s="6" t="s">
        <v>602</v>
      </c>
      <c r="M4" s="7" t="s">
        <v>37</v>
      </c>
      <c r="N4" s="7"/>
      <c r="O4" s="7">
        <v>3359.85</v>
      </c>
      <c r="P4" s="7">
        <v>26.67</v>
      </c>
      <c r="Q4" s="7">
        <v>300</v>
      </c>
      <c r="R4" s="7">
        <f>O4-P4-Q4</f>
        <v>3033.18</v>
      </c>
      <c r="S4" s="7">
        <v>0</v>
      </c>
      <c r="T4" s="7">
        <f>R4+S4</f>
        <v>3033.18</v>
      </c>
      <c r="U4" s="7">
        <f>O4+S4</f>
        <v>3359.85</v>
      </c>
      <c r="V4" s="44" t="s">
        <v>468</v>
      </c>
      <c r="W4" s="45">
        <f>O7+S4</f>
        <v>3359.85</v>
      </c>
      <c r="X4" s="35" t="s">
        <v>482</v>
      </c>
      <c r="Y4" s="8" t="s">
        <v>38</v>
      </c>
      <c r="Z4" s="9"/>
      <c r="AA4" s="50" t="s">
        <v>94</v>
      </c>
      <c r="AB4" s="5" t="s">
        <v>40</v>
      </c>
      <c r="AC4" s="6">
        <v>2817</v>
      </c>
      <c r="AD4" s="6"/>
      <c r="AE4" s="6"/>
      <c r="AF4" s="10" t="s">
        <v>41</v>
      </c>
      <c r="AG4" s="151">
        <v>1169.5999999999999</v>
      </c>
      <c r="AH4" s="10"/>
      <c r="AI4" s="10"/>
      <c r="AJ4" s="10">
        <v>71</v>
      </c>
      <c r="AK4" s="10">
        <v>1425</v>
      </c>
      <c r="AL4" s="10">
        <f t="shared" si="0"/>
        <v>0</v>
      </c>
      <c r="AM4" s="118">
        <f t="shared" si="1"/>
        <v>1425</v>
      </c>
    </row>
    <row r="5" spans="1:39" ht="15.75" hidden="1" customHeight="1" x14ac:dyDescent="0.25">
      <c r="A5" s="4">
        <v>2</v>
      </c>
      <c r="B5" s="6" t="s">
        <v>136</v>
      </c>
      <c r="C5" s="6" t="s">
        <v>136</v>
      </c>
      <c r="D5" s="6" t="s">
        <v>189</v>
      </c>
      <c r="E5" s="6" t="s">
        <v>199</v>
      </c>
      <c r="F5" s="6" t="s">
        <v>199</v>
      </c>
      <c r="G5" s="6">
        <v>1102040503</v>
      </c>
      <c r="H5" s="6" t="s">
        <v>587</v>
      </c>
      <c r="I5" s="7" t="s">
        <v>42</v>
      </c>
      <c r="J5" s="6" t="s">
        <v>43</v>
      </c>
      <c r="K5" s="6" t="s">
        <v>44</v>
      </c>
      <c r="L5" s="6" t="s">
        <v>590</v>
      </c>
      <c r="M5" s="7" t="s">
        <v>45</v>
      </c>
      <c r="N5" s="7"/>
      <c r="O5" s="7">
        <v>2055.4299999999998</v>
      </c>
      <c r="P5" s="7">
        <v>26.67</v>
      </c>
      <c r="Q5" s="7">
        <v>300</v>
      </c>
      <c r="R5" s="7">
        <f>O5-P5-Q5</f>
        <v>1728.7599999999998</v>
      </c>
      <c r="S5" s="7">
        <v>0</v>
      </c>
      <c r="T5" s="7">
        <f>R5+S5</f>
        <v>1728.7599999999998</v>
      </c>
      <c r="U5" s="7">
        <f>O5+S5</f>
        <v>2055.4299999999998</v>
      </c>
      <c r="V5" s="36" t="s">
        <v>445</v>
      </c>
      <c r="W5" s="35">
        <f>U5</f>
        <v>2055.4299999999998</v>
      </c>
      <c r="X5" s="35"/>
      <c r="Y5" s="8" t="s">
        <v>38</v>
      </c>
      <c r="Z5" s="9"/>
      <c r="AA5" s="7" t="s">
        <v>46</v>
      </c>
      <c r="AB5" s="6" t="s">
        <v>47</v>
      </c>
      <c r="AC5" s="6">
        <v>3312</v>
      </c>
      <c r="AD5" s="6"/>
      <c r="AE5" s="6"/>
      <c r="AF5" s="10">
        <v>200</v>
      </c>
      <c r="AG5" s="151">
        <f>AF5*6.8</f>
        <v>1360</v>
      </c>
      <c r="AH5" s="10"/>
      <c r="AI5" s="10"/>
      <c r="AJ5" s="10">
        <v>26</v>
      </c>
      <c r="AK5" s="10">
        <v>510</v>
      </c>
      <c r="AL5" s="10">
        <f t="shared" si="0"/>
        <v>0</v>
      </c>
      <c r="AM5" s="10">
        <f t="shared" si="1"/>
        <v>510</v>
      </c>
    </row>
    <row r="6" spans="1:39" ht="15.75" hidden="1" customHeight="1" x14ac:dyDescent="0.25">
      <c r="A6" s="4" t="s">
        <v>33</v>
      </c>
      <c r="B6" s="11" t="s">
        <v>32</v>
      </c>
      <c r="C6" s="6" t="s">
        <v>473</v>
      </c>
      <c r="D6" s="6" t="s">
        <v>33</v>
      </c>
      <c r="E6" s="12" t="s">
        <v>33</v>
      </c>
      <c r="F6" s="7" t="s">
        <v>33</v>
      </c>
      <c r="G6" s="6">
        <v>1102030101</v>
      </c>
      <c r="H6" s="7" t="s">
        <v>34</v>
      </c>
      <c r="I6" s="7" t="s">
        <v>42</v>
      </c>
      <c r="J6" s="7" t="s">
        <v>43</v>
      </c>
      <c r="K6" s="7" t="s">
        <v>48</v>
      </c>
      <c r="L6" s="7"/>
      <c r="M6" s="13" t="s">
        <v>49</v>
      </c>
      <c r="N6" s="13"/>
      <c r="O6" s="13" t="s">
        <v>33</v>
      </c>
      <c r="P6" s="13" t="s">
        <v>33</v>
      </c>
      <c r="Q6" s="13" t="s">
        <v>33</v>
      </c>
      <c r="R6" s="13" t="s">
        <v>33</v>
      </c>
      <c r="S6" s="13" t="s">
        <v>33</v>
      </c>
      <c r="T6" s="13" t="s">
        <v>33</v>
      </c>
      <c r="U6" s="13"/>
      <c r="V6" s="13"/>
      <c r="W6" s="13"/>
      <c r="X6" s="13"/>
      <c r="Y6" s="13" t="s">
        <v>33</v>
      </c>
      <c r="Z6" s="13" t="s">
        <v>33</v>
      </c>
      <c r="AA6" s="13" t="s">
        <v>33</v>
      </c>
      <c r="AB6" s="13" t="s">
        <v>33</v>
      </c>
      <c r="AC6" s="6" t="s">
        <v>33</v>
      </c>
      <c r="AD6" s="6"/>
      <c r="AE6" s="6"/>
      <c r="AF6" s="10" t="s">
        <v>50</v>
      </c>
      <c r="AG6" s="10"/>
      <c r="AH6" s="10"/>
      <c r="AI6" s="10"/>
      <c r="AJ6" s="10" t="s">
        <v>51</v>
      </c>
      <c r="AK6" s="10">
        <v>440</v>
      </c>
      <c r="AL6" s="10">
        <f t="shared" si="0"/>
        <v>0</v>
      </c>
      <c r="AM6" s="10">
        <f t="shared" si="1"/>
        <v>440</v>
      </c>
    </row>
    <row r="7" spans="1:39" ht="15.75" hidden="1" customHeight="1" x14ac:dyDescent="0.25">
      <c r="A7" s="12">
        <v>3</v>
      </c>
      <c r="B7" s="6" t="s">
        <v>52</v>
      </c>
      <c r="C7" s="6" t="s">
        <v>33</v>
      </c>
      <c r="D7" s="6" t="s">
        <v>33</v>
      </c>
      <c r="E7" s="6" t="s">
        <v>33</v>
      </c>
      <c r="F7" s="6" t="s">
        <v>33</v>
      </c>
      <c r="G7" s="5">
        <v>60</v>
      </c>
      <c r="H7" s="6" t="s">
        <v>34</v>
      </c>
      <c r="I7" s="6" t="s">
        <v>53</v>
      </c>
      <c r="J7" s="6" t="s">
        <v>54</v>
      </c>
      <c r="K7" s="6" t="s">
        <v>55</v>
      </c>
      <c r="L7" s="6" t="s">
        <v>604</v>
      </c>
      <c r="M7" s="7" t="s">
        <v>56</v>
      </c>
      <c r="N7" s="7"/>
      <c r="O7" s="7">
        <v>3359.85</v>
      </c>
      <c r="P7" s="7">
        <v>26.67</v>
      </c>
      <c r="Q7" s="7">
        <v>300</v>
      </c>
      <c r="R7" s="7">
        <f t="shared" ref="R7:R12" si="2">O7-P7-Q7</f>
        <v>3033.18</v>
      </c>
      <c r="S7" s="7">
        <v>3747.19</v>
      </c>
      <c r="T7" s="7">
        <f t="shared" ref="T7:T12" si="3">R7+S7</f>
        <v>6780.37</v>
      </c>
      <c r="U7" s="7">
        <f t="shared" ref="U7:U12" si="4">O7+S7</f>
        <v>7107.04</v>
      </c>
      <c r="V7" s="37" t="s">
        <v>465</v>
      </c>
      <c r="W7" s="35">
        <v>0</v>
      </c>
      <c r="X7" s="35" t="s">
        <v>482</v>
      </c>
      <c r="Y7" s="8" t="s">
        <v>38</v>
      </c>
      <c r="Z7" s="9"/>
      <c r="AA7" s="7" t="s">
        <v>39</v>
      </c>
      <c r="AB7" s="6" t="s">
        <v>58</v>
      </c>
      <c r="AC7" s="6">
        <v>1792</v>
      </c>
      <c r="AD7" s="6"/>
      <c r="AE7" s="6"/>
      <c r="AF7" s="10">
        <v>180</v>
      </c>
      <c r="AG7" s="151">
        <f>AF7*6.8</f>
        <v>1224</v>
      </c>
      <c r="AH7" s="10"/>
      <c r="AI7" s="10"/>
      <c r="AJ7" s="10">
        <v>0</v>
      </c>
      <c r="AK7" s="10">
        <v>0</v>
      </c>
      <c r="AL7" s="10">
        <f t="shared" si="0"/>
        <v>0</v>
      </c>
      <c r="AM7" s="10">
        <f t="shared" si="1"/>
        <v>0</v>
      </c>
    </row>
    <row r="8" spans="1:39" ht="15.75" hidden="1" customHeight="1" x14ac:dyDescent="0.25">
      <c r="A8" s="12">
        <v>4</v>
      </c>
      <c r="B8" s="13" t="s">
        <v>52</v>
      </c>
      <c r="C8" s="6" t="s">
        <v>59</v>
      </c>
      <c r="D8" s="6" t="s">
        <v>60</v>
      </c>
      <c r="E8" s="6" t="s">
        <v>61</v>
      </c>
      <c r="F8" s="6" t="s">
        <v>62</v>
      </c>
      <c r="G8" s="70">
        <v>1201010602</v>
      </c>
      <c r="H8" s="6" t="s">
        <v>63</v>
      </c>
      <c r="I8" s="13" t="s">
        <v>42</v>
      </c>
      <c r="J8" s="6" t="s">
        <v>43</v>
      </c>
      <c r="K8" s="6" t="s">
        <v>553</v>
      </c>
      <c r="L8" s="6" t="s">
        <v>601</v>
      </c>
      <c r="M8" s="13" t="s">
        <v>64</v>
      </c>
      <c r="N8" s="13"/>
      <c r="O8" s="7">
        <v>2055.4299999999998</v>
      </c>
      <c r="P8" s="69">
        <v>26.67</v>
      </c>
      <c r="Q8" s="69">
        <v>300</v>
      </c>
      <c r="R8" s="69">
        <f t="shared" si="2"/>
        <v>1728.7599999999998</v>
      </c>
      <c r="S8" s="7">
        <v>0</v>
      </c>
      <c r="T8" s="69">
        <f t="shared" si="3"/>
        <v>1728.7599999999998</v>
      </c>
      <c r="U8" s="7">
        <f t="shared" si="4"/>
        <v>2055.4299999999998</v>
      </c>
      <c r="V8" s="36" t="s">
        <v>445</v>
      </c>
      <c r="W8" s="35">
        <f>U8</f>
        <v>2055.4299999999998</v>
      </c>
      <c r="X8" s="35"/>
      <c r="Y8" s="8" t="s">
        <v>38</v>
      </c>
      <c r="Z8" s="9"/>
      <c r="AA8" s="7" t="s">
        <v>39</v>
      </c>
      <c r="AB8" s="6" t="s">
        <v>65</v>
      </c>
      <c r="AC8" s="6">
        <v>2220</v>
      </c>
      <c r="AD8" s="6"/>
      <c r="AE8" s="6"/>
      <c r="AF8" s="10">
        <v>310</v>
      </c>
      <c r="AG8" s="151">
        <f>AF8*6.8</f>
        <v>2108</v>
      </c>
      <c r="AH8" s="10"/>
      <c r="AI8" s="10"/>
      <c r="AJ8" s="10">
        <v>27</v>
      </c>
      <c r="AK8" s="10">
        <v>530</v>
      </c>
      <c r="AL8" s="10">
        <f t="shared" si="0"/>
        <v>0</v>
      </c>
      <c r="AM8" s="10">
        <f t="shared" si="1"/>
        <v>530</v>
      </c>
    </row>
    <row r="9" spans="1:39" s="59" customFormat="1" ht="15.75" hidden="1" customHeight="1" x14ac:dyDescent="0.25">
      <c r="A9" s="12">
        <v>6</v>
      </c>
      <c r="B9" s="6" t="s">
        <v>52</v>
      </c>
      <c r="C9" s="6" t="s">
        <v>59</v>
      </c>
      <c r="D9" s="6" t="s">
        <v>67</v>
      </c>
      <c r="E9" s="6" t="s">
        <v>68</v>
      </c>
      <c r="F9" s="6" t="s">
        <v>69</v>
      </c>
      <c r="G9" s="6">
        <v>1201010203</v>
      </c>
      <c r="H9" s="6" t="s">
        <v>34</v>
      </c>
      <c r="I9" s="7" t="s">
        <v>42</v>
      </c>
      <c r="J9" s="6" t="s">
        <v>43</v>
      </c>
      <c r="K9" s="6" t="s">
        <v>70</v>
      </c>
      <c r="L9" s="6" t="s">
        <v>591</v>
      </c>
      <c r="M9" s="7" t="s">
        <v>64</v>
      </c>
      <c r="N9" s="7"/>
      <c r="O9" s="7">
        <v>2055.4299999999998</v>
      </c>
      <c r="P9" s="7">
        <v>26.67</v>
      </c>
      <c r="Q9" s="7">
        <v>300</v>
      </c>
      <c r="R9" s="7">
        <f t="shared" si="2"/>
        <v>1728.7599999999998</v>
      </c>
      <c r="S9" s="7">
        <v>0</v>
      </c>
      <c r="T9" s="7">
        <f t="shared" si="3"/>
        <v>1728.7599999999998</v>
      </c>
      <c r="U9" s="7">
        <f t="shared" si="4"/>
        <v>2055.4299999999998</v>
      </c>
      <c r="V9" s="36" t="s">
        <v>445</v>
      </c>
      <c r="W9" s="35">
        <f>U9</f>
        <v>2055.4299999999998</v>
      </c>
      <c r="X9" s="35"/>
      <c r="Y9" s="8" t="s">
        <v>38</v>
      </c>
      <c r="Z9" s="9"/>
      <c r="AA9" s="7" t="s">
        <v>39</v>
      </c>
      <c r="AB9" s="6" t="s">
        <v>71</v>
      </c>
      <c r="AC9" s="6">
        <v>2362</v>
      </c>
      <c r="AD9" s="6"/>
      <c r="AE9" s="6"/>
      <c r="AF9" s="10">
        <v>135</v>
      </c>
      <c r="AG9" s="151">
        <f>AF9*6.5</f>
        <v>877.5</v>
      </c>
      <c r="AH9" s="10">
        <v>90</v>
      </c>
      <c r="AI9" s="10"/>
      <c r="AJ9" s="10">
        <v>53</v>
      </c>
      <c r="AK9" s="10">
        <v>1060</v>
      </c>
      <c r="AL9" s="10">
        <f t="shared" si="0"/>
        <v>45</v>
      </c>
      <c r="AM9" s="10">
        <f t="shared" si="1"/>
        <v>1150</v>
      </c>
    </row>
    <row r="10" spans="1:39" ht="15.75" hidden="1" customHeight="1" x14ac:dyDescent="0.25">
      <c r="A10" s="12">
        <v>7</v>
      </c>
      <c r="B10" s="6" t="s">
        <v>52</v>
      </c>
      <c r="C10" s="6" t="s">
        <v>59</v>
      </c>
      <c r="D10" s="6" t="s">
        <v>60</v>
      </c>
      <c r="E10" s="6" t="s">
        <v>61</v>
      </c>
      <c r="F10" s="6" t="s">
        <v>72</v>
      </c>
      <c r="G10" s="6">
        <v>1201010604</v>
      </c>
      <c r="H10" s="6" t="s">
        <v>73</v>
      </c>
      <c r="I10" s="13" t="s">
        <v>42</v>
      </c>
      <c r="J10" s="6" t="s">
        <v>43</v>
      </c>
      <c r="K10" s="6" t="s">
        <v>74</v>
      </c>
      <c r="L10" s="6" t="s">
        <v>591</v>
      </c>
      <c r="M10" s="13" t="s">
        <v>64</v>
      </c>
      <c r="N10" s="13"/>
      <c r="O10" s="7">
        <v>2055.4299999999998</v>
      </c>
      <c r="P10" s="7">
        <v>26.67</v>
      </c>
      <c r="Q10" s="7">
        <v>300</v>
      </c>
      <c r="R10" s="7">
        <f t="shared" si="2"/>
        <v>1728.7599999999998</v>
      </c>
      <c r="S10" s="7">
        <v>0</v>
      </c>
      <c r="T10" s="7">
        <f t="shared" si="3"/>
        <v>1728.7599999999998</v>
      </c>
      <c r="U10" s="7">
        <f t="shared" si="4"/>
        <v>2055.4299999999998</v>
      </c>
      <c r="V10" s="36" t="s">
        <v>445</v>
      </c>
      <c r="W10" s="35">
        <f>U10</f>
        <v>2055.4299999999998</v>
      </c>
      <c r="X10" s="35"/>
      <c r="Y10" s="8" t="s">
        <v>38</v>
      </c>
      <c r="Z10" s="9"/>
      <c r="AA10" s="7" t="s">
        <v>39</v>
      </c>
      <c r="AB10" s="6" t="s">
        <v>75</v>
      </c>
      <c r="AC10" s="6">
        <v>2558</v>
      </c>
      <c r="AD10" s="6"/>
      <c r="AE10" s="6"/>
      <c r="AF10" s="10">
        <v>94</v>
      </c>
      <c r="AG10" s="151">
        <f>AF10*6.8</f>
        <v>639.19999999999993</v>
      </c>
      <c r="AH10" s="10"/>
      <c r="AI10" s="10"/>
      <c r="AJ10" s="10">
        <v>5</v>
      </c>
      <c r="AK10" s="10">
        <v>90</v>
      </c>
      <c r="AL10" s="10">
        <f t="shared" si="0"/>
        <v>0</v>
      </c>
      <c r="AM10" s="10">
        <f t="shared" si="1"/>
        <v>90</v>
      </c>
    </row>
    <row r="11" spans="1:39" ht="15.75" hidden="1" customHeight="1" x14ac:dyDescent="0.25">
      <c r="A11" s="12">
        <v>10</v>
      </c>
      <c r="B11" s="7" t="s">
        <v>52</v>
      </c>
      <c r="C11" s="6" t="s">
        <v>59</v>
      </c>
      <c r="D11" s="6" t="s">
        <v>60</v>
      </c>
      <c r="E11" s="6" t="s">
        <v>76</v>
      </c>
      <c r="F11" s="6" t="s">
        <v>81</v>
      </c>
      <c r="G11" s="6">
        <v>1201010701</v>
      </c>
      <c r="H11" s="6" t="s">
        <v>77</v>
      </c>
      <c r="I11" s="7" t="s">
        <v>82</v>
      </c>
      <c r="J11" s="6" t="s">
        <v>82</v>
      </c>
      <c r="K11" s="6" t="s">
        <v>83</v>
      </c>
      <c r="L11" s="6" t="s">
        <v>598</v>
      </c>
      <c r="M11" s="7" t="s">
        <v>37</v>
      </c>
      <c r="N11" s="7"/>
      <c r="O11" s="7">
        <v>1141.68</v>
      </c>
      <c r="P11" s="7">
        <v>32.33</v>
      </c>
      <c r="Q11" s="7">
        <v>250</v>
      </c>
      <c r="R11" s="7">
        <f t="shared" si="2"/>
        <v>859.35000000000014</v>
      </c>
      <c r="S11" s="7">
        <v>0</v>
      </c>
      <c r="T11" s="7">
        <f t="shared" si="3"/>
        <v>859.35000000000014</v>
      </c>
      <c r="U11" s="7">
        <f t="shared" si="4"/>
        <v>1141.68</v>
      </c>
      <c r="V11" s="36" t="s">
        <v>445</v>
      </c>
      <c r="W11" s="35">
        <f>U11</f>
        <v>1141.68</v>
      </c>
      <c r="X11" s="35"/>
      <c r="Y11" s="8" t="s">
        <v>38</v>
      </c>
      <c r="Z11" s="9"/>
      <c r="AA11" s="7" t="s">
        <v>39</v>
      </c>
      <c r="AB11" s="6" t="s">
        <v>541</v>
      </c>
      <c r="AC11" s="6">
        <v>2571</v>
      </c>
      <c r="AD11" s="6"/>
      <c r="AE11" s="6"/>
      <c r="AF11" s="10">
        <v>10</v>
      </c>
      <c r="AG11" s="151">
        <f>AF11*6.8</f>
        <v>68</v>
      </c>
      <c r="AH11" s="10"/>
      <c r="AI11" s="10"/>
      <c r="AJ11" s="10">
        <v>0</v>
      </c>
      <c r="AK11" s="10">
        <v>0</v>
      </c>
      <c r="AL11" s="10">
        <f t="shared" si="0"/>
        <v>0</v>
      </c>
      <c r="AM11" s="10">
        <f t="shared" si="1"/>
        <v>0</v>
      </c>
    </row>
    <row r="12" spans="1:39" ht="15.75" hidden="1" customHeight="1" x14ac:dyDescent="0.25">
      <c r="A12" s="12">
        <v>11</v>
      </c>
      <c r="B12" s="7" t="s">
        <v>52</v>
      </c>
      <c r="C12" s="6" t="s">
        <v>59</v>
      </c>
      <c r="D12" s="6" t="s">
        <v>60</v>
      </c>
      <c r="E12" s="6" t="s">
        <v>76</v>
      </c>
      <c r="F12" s="6" t="s">
        <v>212</v>
      </c>
      <c r="G12" s="6">
        <v>1201010701</v>
      </c>
      <c r="H12" s="6" t="s">
        <v>77</v>
      </c>
      <c r="I12" s="7" t="s">
        <v>82</v>
      </c>
      <c r="J12" s="6" t="s">
        <v>82</v>
      </c>
      <c r="K12" s="6" t="s">
        <v>85</v>
      </c>
      <c r="L12" s="6" t="s">
        <v>593</v>
      </c>
      <c r="M12" s="7" t="s">
        <v>37</v>
      </c>
      <c r="N12" s="7"/>
      <c r="O12" s="7">
        <v>1141.68</v>
      </c>
      <c r="P12" s="7">
        <v>32.33</v>
      </c>
      <c r="Q12" s="7">
        <v>250</v>
      </c>
      <c r="R12" s="7">
        <f t="shared" si="2"/>
        <v>859.35000000000014</v>
      </c>
      <c r="S12" s="7">
        <v>0</v>
      </c>
      <c r="T12" s="7">
        <f t="shared" si="3"/>
        <v>859.35000000000014</v>
      </c>
      <c r="U12" s="7">
        <f t="shared" si="4"/>
        <v>1141.68</v>
      </c>
      <c r="V12" s="36" t="s">
        <v>445</v>
      </c>
      <c r="W12" s="35">
        <f>U12</f>
        <v>1141.68</v>
      </c>
      <c r="X12" s="35"/>
      <c r="Y12" s="8" t="s">
        <v>38</v>
      </c>
      <c r="Z12" s="9"/>
      <c r="AA12" s="7" t="s">
        <v>39</v>
      </c>
      <c r="AB12" s="6" t="s">
        <v>214</v>
      </c>
      <c r="AC12" s="6">
        <v>3283</v>
      </c>
      <c r="AD12" s="6"/>
      <c r="AE12" s="6"/>
      <c r="AF12" s="10">
        <v>30</v>
      </c>
      <c r="AG12" s="151">
        <f>AF12*6.8</f>
        <v>204</v>
      </c>
      <c r="AH12" s="10"/>
      <c r="AI12" s="10"/>
      <c r="AJ12" s="10">
        <v>2</v>
      </c>
      <c r="AK12" s="10">
        <v>40</v>
      </c>
      <c r="AL12" s="10">
        <f t="shared" si="0"/>
        <v>0</v>
      </c>
      <c r="AM12" s="10">
        <f t="shared" si="1"/>
        <v>40</v>
      </c>
    </row>
    <row r="13" spans="1:39" ht="15.75" hidden="1" customHeight="1" x14ac:dyDescent="0.25">
      <c r="A13" s="12" t="s">
        <v>33</v>
      </c>
      <c r="B13" s="6" t="s">
        <v>52</v>
      </c>
      <c r="C13" s="6" t="s">
        <v>86</v>
      </c>
      <c r="D13" s="6" t="s">
        <v>87</v>
      </c>
      <c r="E13" s="12" t="s">
        <v>33</v>
      </c>
      <c r="F13" s="7" t="s">
        <v>33</v>
      </c>
      <c r="G13" s="12">
        <v>11030203</v>
      </c>
      <c r="H13" s="6" t="s">
        <v>34</v>
      </c>
      <c r="I13" s="7" t="s">
        <v>88</v>
      </c>
      <c r="J13" s="7" t="s">
        <v>88</v>
      </c>
      <c r="K13" s="7" t="s">
        <v>89</v>
      </c>
      <c r="L13" s="7"/>
      <c r="M13" s="7" t="s">
        <v>90</v>
      </c>
      <c r="N13" s="7"/>
      <c r="O13" s="13" t="s">
        <v>33</v>
      </c>
      <c r="P13" s="13" t="s">
        <v>33</v>
      </c>
      <c r="Q13" s="13" t="s">
        <v>33</v>
      </c>
      <c r="R13" s="13" t="s">
        <v>33</v>
      </c>
      <c r="S13" s="13" t="s">
        <v>33</v>
      </c>
      <c r="T13" s="13" t="s">
        <v>33</v>
      </c>
      <c r="U13" s="13"/>
      <c r="V13" s="13"/>
      <c r="W13" s="13"/>
      <c r="X13" s="13"/>
      <c r="Y13" s="13" t="s">
        <v>33</v>
      </c>
      <c r="Z13" s="13" t="s">
        <v>33</v>
      </c>
      <c r="AA13" s="13" t="s">
        <v>33</v>
      </c>
      <c r="AB13" s="13" t="s">
        <v>91</v>
      </c>
      <c r="AC13" s="6">
        <v>3373</v>
      </c>
      <c r="AD13" s="6"/>
      <c r="AE13" s="6"/>
      <c r="AF13" s="10">
        <v>15</v>
      </c>
      <c r="AG13" s="10"/>
      <c r="AH13" s="10"/>
      <c r="AI13" s="10"/>
      <c r="AJ13" s="10">
        <v>15</v>
      </c>
      <c r="AK13" s="10">
        <v>90</v>
      </c>
      <c r="AL13" s="10">
        <f t="shared" si="0"/>
        <v>0</v>
      </c>
      <c r="AM13" s="10">
        <f t="shared" si="1"/>
        <v>90</v>
      </c>
    </row>
    <row r="14" spans="1:39" ht="15.75" hidden="1" customHeight="1" x14ac:dyDescent="0.25">
      <c r="A14" s="12" t="s">
        <v>33</v>
      </c>
      <c r="B14" s="6" t="s">
        <v>52</v>
      </c>
      <c r="C14" s="6" t="s">
        <v>86</v>
      </c>
      <c r="D14" s="6" t="s">
        <v>87</v>
      </c>
      <c r="E14" s="12" t="s">
        <v>33</v>
      </c>
      <c r="F14" s="7" t="s">
        <v>33</v>
      </c>
      <c r="G14" s="12">
        <v>11030203</v>
      </c>
      <c r="H14" s="6" t="s">
        <v>34</v>
      </c>
      <c r="I14" s="7" t="s">
        <v>88</v>
      </c>
      <c r="J14" s="7" t="s">
        <v>88</v>
      </c>
      <c r="K14" s="7" t="s">
        <v>92</v>
      </c>
      <c r="L14" s="7"/>
      <c r="M14" s="7" t="s">
        <v>90</v>
      </c>
      <c r="N14" s="7"/>
      <c r="O14" s="13" t="s">
        <v>33</v>
      </c>
      <c r="P14" s="13" t="s">
        <v>33</v>
      </c>
      <c r="Q14" s="13" t="s">
        <v>33</v>
      </c>
      <c r="R14" s="13" t="s">
        <v>33</v>
      </c>
      <c r="S14" s="13" t="s">
        <v>33</v>
      </c>
      <c r="T14" s="13" t="s">
        <v>33</v>
      </c>
      <c r="U14" s="13"/>
      <c r="V14" s="13"/>
      <c r="W14" s="13"/>
      <c r="X14" s="13"/>
      <c r="Y14" s="13" t="s">
        <v>33</v>
      </c>
      <c r="Z14" s="13" t="s">
        <v>33</v>
      </c>
      <c r="AA14" s="13" t="s">
        <v>33</v>
      </c>
      <c r="AB14" s="13" t="s">
        <v>91</v>
      </c>
      <c r="AC14" s="6">
        <v>3373</v>
      </c>
      <c r="AD14" s="6"/>
      <c r="AE14" s="6"/>
      <c r="AF14" s="10">
        <v>15</v>
      </c>
      <c r="AG14" s="10"/>
      <c r="AH14" s="10"/>
      <c r="AI14" s="10"/>
      <c r="AJ14" s="10">
        <v>15</v>
      </c>
      <c r="AK14" s="10">
        <v>90</v>
      </c>
      <c r="AL14" s="10">
        <f t="shared" si="0"/>
        <v>0</v>
      </c>
      <c r="AM14" s="10">
        <f t="shared" si="1"/>
        <v>90</v>
      </c>
    </row>
    <row r="15" spans="1:39" ht="15.75" hidden="1" customHeight="1" x14ac:dyDescent="0.25">
      <c r="A15" s="12">
        <v>12</v>
      </c>
      <c r="B15" s="6" t="s">
        <v>52</v>
      </c>
      <c r="C15" s="6" t="s">
        <v>59</v>
      </c>
      <c r="D15" s="6" t="s">
        <v>67</v>
      </c>
      <c r="E15" s="12" t="s">
        <v>68</v>
      </c>
      <c r="F15" s="7" t="s">
        <v>69</v>
      </c>
      <c r="G15" s="12">
        <v>11030203</v>
      </c>
      <c r="H15" s="6" t="s">
        <v>34</v>
      </c>
      <c r="I15" s="7" t="s">
        <v>42</v>
      </c>
      <c r="J15" s="6" t="s">
        <v>43</v>
      </c>
      <c r="K15" s="6" t="s">
        <v>93</v>
      </c>
      <c r="L15" s="6" t="s">
        <v>590</v>
      </c>
      <c r="M15" s="7" t="s">
        <v>56</v>
      </c>
      <c r="N15" s="7"/>
      <c r="O15" s="7">
        <v>2055.4299999999998</v>
      </c>
      <c r="P15" s="7">
        <v>26.67</v>
      </c>
      <c r="Q15" s="7">
        <v>300</v>
      </c>
      <c r="R15" s="7">
        <f>O15-P15-Q15</f>
        <v>1728.7599999999998</v>
      </c>
      <c r="S15" s="7">
        <v>0</v>
      </c>
      <c r="T15" s="7">
        <f>R15+S15</f>
        <v>1728.7599999999998</v>
      </c>
      <c r="U15" s="7">
        <f t="shared" ref="U15:U26" si="5">O15+S15</f>
        <v>2055.4299999999998</v>
      </c>
      <c r="V15" s="62" t="s">
        <v>479</v>
      </c>
      <c r="W15" s="35">
        <f>U15</f>
        <v>2055.4299999999998</v>
      </c>
      <c r="X15" s="35" t="s">
        <v>482</v>
      </c>
      <c r="Y15" s="8" t="s">
        <v>38</v>
      </c>
      <c r="Z15" s="9"/>
      <c r="AA15" s="7" t="s">
        <v>57</v>
      </c>
      <c r="AB15" s="6" t="s">
        <v>80</v>
      </c>
      <c r="AC15" s="6">
        <v>2139</v>
      </c>
      <c r="AD15" s="6"/>
      <c r="AE15" s="6"/>
      <c r="AF15" s="10">
        <v>168</v>
      </c>
      <c r="AG15" s="151">
        <f>AF15*6.8</f>
        <v>1142.3999999999999</v>
      </c>
      <c r="AH15" s="10"/>
      <c r="AI15" s="10"/>
      <c r="AJ15" s="10">
        <v>4</v>
      </c>
      <c r="AK15" s="10">
        <v>80</v>
      </c>
      <c r="AL15" s="10">
        <f t="shared" si="0"/>
        <v>0</v>
      </c>
      <c r="AM15" s="10">
        <f t="shared" si="1"/>
        <v>80</v>
      </c>
    </row>
    <row r="16" spans="1:39" ht="15.75" hidden="1" customHeight="1" x14ac:dyDescent="0.25">
      <c r="A16" s="12">
        <v>14</v>
      </c>
      <c r="B16" s="6" t="s">
        <v>52</v>
      </c>
      <c r="C16" s="6" t="s">
        <v>86</v>
      </c>
      <c r="D16" s="6" t="s">
        <v>87</v>
      </c>
      <c r="E16" s="12" t="s">
        <v>33</v>
      </c>
      <c r="F16" s="7" t="s">
        <v>33</v>
      </c>
      <c r="G16" s="12">
        <v>11030203</v>
      </c>
      <c r="H16" s="6" t="s">
        <v>34</v>
      </c>
      <c r="I16" s="6" t="s">
        <v>95</v>
      </c>
      <c r="J16" s="6" t="s">
        <v>96</v>
      </c>
      <c r="K16" s="6" t="s">
        <v>97</v>
      </c>
      <c r="L16" s="6" t="s">
        <v>590</v>
      </c>
      <c r="M16" s="7" t="s">
        <v>98</v>
      </c>
      <c r="N16" s="7"/>
      <c r="O16" s="7">
        <v>3359.85</v>
      </c>
      <c r="P16" s="7">
        <v>26.67</v>
      </c>
      <c r="Q16" s="7">
        <v>300</v>
      </c>
      <c r="R16" s="7">
        <f>O16-P16-Q16</f>
        <v>3033.18</v>
      </c>
      <c r="S16" s="7">
        <v>3747.19</v>
      </c>
      <c r="T16" s="7">
        <f>R16+S16</f>
        <v>6780.37</v>
      </c>
      <c r="U16" s="7">
        <f t="shared" si="5"/>
        <v>7107.04</v>
      </c>
      <c r="V16" s="36" t="s">
        <v>445</v>
      </c>
      <c r="W16" s="35">
        <f>U16</f>
        <v>7107.04</v>
      </c>
      <c r="X16" s="35"/>
      <c r="Y16" s="8" t="s">
        <v>38</v>
      </c>
      <c r="Z16" s="9"/>
      <c r="AA16" s="7" t="s">
        <v>99</v>
      </c>
      <c r="AB16" s="13" t="s">
        <v>91</v>
      </c>
      <c r="AC16" s="6">
        <v>3373</v>
      </c>
      <c r="AD16" s="6"/>
      <c r="AE16" s="6"/>
      <c r="AF16" s="10">
        <v>150</v>
      </c>
      <c r="AG16" s="151">
        <f>AF16*6.8</f>
        <v>1020</v>
      </c>
      <c r="AH16" s="10"/>
      <c r="AI16" s="10"/>
      <c r="AJ16" s="10">
        <v>12</v>
      </c>
      <c r="AK16" s="10">
        <v>238</v>
      </c>
      <c r="AL16" s="10">
        <f t="shared" si="0"/>
        <v>0</v>
      </c>
      <c r="AM16" s="10">
        <f t="shared" si="1"/>
        <v>238</v>
      </c>
    </row>
    <row r="17" spans="1:39" ht="15.75" hidden="1" customHeight="1" x14ac:dyDescent="0.25">
      <c r="A17" s="136">
        <v>15</v>
      </c>
      <c r="B17" s="137" t="s">
        <v>52</v>
      </c>
      <c r="C17" s="137" t="s">
        <v>86</v>
      </c>
      <c r="D17" s="137" t="s">
        <v>87</v>
      </c>
      <c r="E17" s="12"/>
      <c r="F17" s="7" t="s">
        <v>33</v>
      </c>
      <c r="G17" s="98">
        <v>11030203</v>
      </c>
      <c r="H17" s="6" t="s">
        <v>34</v>
      </c>
      <c r="I17" s="6" t="s">
        <v>95</v>
      </c>
      <c r="J17" s="6" t="s">
        <v>96</v>
      </c>
      <c r="K17" s="6" t="s">
        <v>100</v>
      </c>
      <c r="L17" s="6" t="s">
        <v>593</v>
      </c>
      <c r="M17" s="7" t="s">
        <v>98</v>
      </c>
      <c r="N17" s="7"/>
      <c r="O17" s="7">
        <v>3359.85</v>
      </c>
      <c r="P17" s="69">
        <v>26.67</v>
      </c>
      <c r="Q17" s="69">
        <v>300</v>
      </c>
      <c r="R17" s="69">
        <f>O17-P17-Q17</f>
        <v>3033.18</v>
      </c>
      <c r="S17" s="7">
        <v>0</v>
      </c>
      <c r="T17" s="69">
        <f>R17+S17</f>
        <v>3033.18</v>
      </c>
      <c r="U17" s="7">
        <f t="shared" si="5"/>
        <v>3359.85</v>
      </c>
      <c r="V17" s="62" t="s">
        <v>489</v>
      </c>
      <c r="W17" s="35">
        <f>U17</f>
        <v>3359.85</v>
      </c>
      <c r="X17" s="35"/>
      <c r="Y17" s="8" t="s">
        <v>38</v>
      </c>
      <c r="Z17" s="9"/>
      <c r="AA17" s="7" t="s">
        <v>102</v>
      </c>
      <c r="AB17" s="13" t="s">
        <v>91</v>
      </c>
      <c r="AC17" s="6">
        <v>3373</v>
      </c>
      <c r="AD17" s="6"/>
      <c r="AE17" s="6"/>
      <c r="AF17" s="10">
        <v>150</v>
      </c>
      <c r="AG17" s="151">
        <f>AF17*6.8</f>
        <v>1020</v>
      </c>
      <c r="AH17" s="10"/>
      <c r="AI17" s="10"/>
      <c r="AJ17" s="10">
        <v>5</v>
      </c>
      <c r="AK17" s="10">
        <v>92</v>
      </c>
      <c r="AL17" s="10">
        <f t="shared" si="0"/>
        <v>0</v>
      </c>
      <c r="AM17" s="10">
        <f t="shared" si="1"/>
        <v>92</v>
      </c>
    </row>
    <row r="18" spans="1:39" ht="17.25" hidden="1" customHeight="1" x14ac:dyDescent="0.25">
      <c r="A18" s="12">
        <v>16</v>
      </c>
      <c r="B18" s="6" t="s">
        <v>52</v>
      </c>
      <c r="C18" s="6" t="s">
        <v>512</v>
      </c>
      <c r="D18" s="6" t="s">
        <v>87</v>
      </c>
      <c r="E18" s="12"/>
      <c r="F18" s="7"/>
      <c r="G18" s="12"/>
      <c r="H18" s="6" t="s">
        <v>513</v>
      </c>
      <c r="I18" s="6" t="s">
        <v>95</v>
      </c>
      <c r="J18" s="6" t="s">
        <v>96</v>
      </c>
      <c r="K18" s="6" t="s">
        <v>511</v>
      </c>
      <c r="L18" s="6" t="s">
        <v>593</v>
      </c>
      <c r="M18" s="7" t="s">
        <v>45</v>
      </c>
      <c r="N18" s="7"/>
      <c r="O18" s="7">
        <v>3359.85</v>
      </c>
      <c r="P18" s="7"/>
      <c r="Q18" s="7"/>
      <c r="R18" s="7"/>
      <c r="S18" s="7">
        <v>0</v>
      </c>
      <c r="T18" s="7"/>
      <c r="U18" s="7">
        <f t="shared" si="5"/>
        <v>3359.85</v>
      </c>
      <c r="V18" s="62"/>
      <c r="W18" s="35">
        <v>0</v>
      </c>
      <c r="X18" s="35"/>
      <c r="Y18" s="8"/>
      <c r="Z18" s="9"/>
      <c r="AA18" s="7"/>
      <c r="AB18" s="13"/>
      <c r="AC18" s="6"/>
      <c r="AD18" s="6"/>
      <c r="AE18" s="6"/>
      <c r="AF18" s="10" t="s">
        <v>514</v>
      </c>
      <c r="AG18" s="151">
        <v>1020</v>
      </c>
      <c r="AH18" s="10"/>
      <c r="AI18" s="10"/>
      <c r="AJ18" s="10" t="s">
        <v>515</v>
      </c>
      <c r="AK18" s="10">
        <v>92</v>
      </c>
      <c r="AL18" s="10">
        <v>0</v>
      </c>
      <c r="AM18" s="10">
        <f t="shared" si="1"/>
        <v>92</v>
      </c>
    </row>
    <row r="19" spans="1:39" ht="15.75" hidden="1" customHeight="1" x14ac:dyDescent="0.25">
      <c r="A19" s="12">
        <v>17</v>
      </c>
      <c r="B19" s="6" t="s">
        <v>52</v>
      </c>
      <c r="C19" s="6" t="s">
        <v>86</v>
      </c>
      <c r="D19" s="6" t="s">
        <v>103</v>
      </c>
      <c r="E19" s="12" t="s">
        <v>33</v>
      </c>
      <c r="F19" s="6" t="s">
        <v>104</v>
      </c>
      <c r="G19" s="6">
        <v>1103020202</v>
      </c>
      <c r="H19" s="6" t="s">
        <v>34</v>
      </c>
      <c r="I19" s="7" t="s">
        <v>42</v>
      </c>
      <c r="J19" s="6" t="s">
        <v>105</v>
      </c>
      <c r="K19" s="6" t="s">
        <v>106</v>
      </c>
      <c r="L19" s="6" t="s">
        <v>595</v>
      </c>
      <c r="M19" s="7" t="s">
        <v>101</v>
      </c>
      <c r="N19" s="7"/>
      <c r="O19" s="7">
        <v>2055.4299999999998</v>
      </c>
      <c r="P19" s="7">
        <v>26.67</v>
      </c>
      <c r="Q19" s="7">
        <v>300</v>
      </c>
      <c r="R19" s="7">
        <f t="shared" ref="R19:R26" si="6">O19-P19-Q19</f>
        <v>1728.7599999999998</v>
      </c>
      <c r="S19" s="7">
        <v>3747.19</v>
      </c>
      <c r="T19" s="7">
        <f t="shared" ref="T19:T26" si="7">R19+S19</f>
        <v>5475.95</v>
      </c>
      <c r="U19" s="7">
        <f t="shared" si="5"/>
        <v>5802.62</v>
      </c>
      <c r="V19" s="38" t="s">
        <v>464</v>
      </c>
      <c r="W19" s="35">
        <f>O16+S19</f>
        <v>7107.04</v>
      </c>
      <c r="X19" s="35" t="s">
        <v>484</v>
      </c>
      <c r="Y19" s="8" t="s">
        <v>38</v>
      </c>
      <c r="Z19" s="9"/>
      <c r="AA19" s="7" t="s">
        <v>107</v>
      </c>
      <c r="AB19" s="6" t="s">
        <v>108</v>
      </c>
      <c r="AC19" s="6">
        <v>3363</v>
      </c>
      <c r="AD19" s="6"/>
      <c r="AE19" s="6"/>
      <c r="AF19" s="10">
        <v>82</v>
      </c>
      <c r="AG19" s="151">
        <f>AF19*6.8</f>
        <v>557.6</v>
      </c>
      <c r="AH19" s="10"/>
      <c r="AI19" s="10"/>
      <c r="AJ19" s="10">
        <v>23</v>
      </c>
      <c r="AK19" s="10">
        <v>462</v>
      </c>
      <c r="AL19" s="10">
        <f t="shared" ref="AL19:AL50" si="8">(AH19+AI19)/2</f>
        <v>0</v>
      </c>
      <c r="AM19" s="10">
        <f t="shared" si="1"/>
        <v>462</v>
      </c>
    </row>
    <row r="20" spans="1:39" s="59" customFormat="1" ht="15.75" hidden="1" customHeight="1" x14ac:dyDescent="0.25">
      <c r="A20" s="4">
        <v>19</v>
      </c>
      <c r="B20" s="5" t="s">
        <v>110</v>
      </c>
      <c r="C20" s="6" t="s">
        <v>33</v>
      </c>
      <c r="D20" s="6" t="s">
        <v>33</v>
      </c>
      <c r="E20" s="6" t="s">
        <v>33</v>
      </c>
      <c r="F20" s="6" t="s">
        <v>33</v>
      </c>
      <c r="G20" s="6">
        <v>282</v>
      </c>
      <c r="H20" s="6" t="s">
        <v>34</v>
      </c>
      <c r="I20" s="6" t="s">
        <v>53</v>
      </c>
      <c r="J20" s="6" t="s">
        <v>111</v>
      </c>
      <c r="K20" s="6" t="s">
        <v>112</v>
      </c>
      <c r="L20" s="6" t="s">
        <v>593</v>
      </c>
      <c r="M20" s="7" t="s">
        <v>37</v>
      </c>
      <c r="N20" s="7"/>
      <c r="O20" s="7">
        <v>3359.85</v>
      </c>
      <c r="P20" s="7">
        <v>26.67</v>
      </c>
      <c r="Q20" s="7">
        <v>300</v>
      </c>
      <c r="R20" s="7">
        <f t="shared" si="6"/>
        <v>3033.18</v>
      </c>
      <c r="S20" s="7">
        <v>0</v>
      </c>
      <c r="T20" s="7">
        <f t="shared" si="7"/>
        <v>3033.18</v>
      </c>
      <c r="U20" s="7">
        <f t="shared" si="5"/>
        <v>3359.85</v>
      </c>
      <c r="V20" s="36" t="s">
        <v>445</v>
      </c>
      <c r="W20" s="35">
        <f>U20</f>
        <v>3359.85</v>
      </c>
      <c r="X20" s="35"/>
      <c r="Y20" s="8" t="s">
        <v>38</v>
      </c>
      <c r="Z20" s="9"/>
      <c r="AA20" s="7" t="s">
        <v>39</v>
      </c>
      <c r="AB20" s="5" t="s">
        <v>113</v>
      </c>
      <c r="AC20" s="6">
        <v>2448</v>
      </c>
      <c r="AD20" s="6"/>
      <c r="AE20" s="6"/>
      <c r="AF20" s="10">
        <v>285</v>
      </c>
      <c r="AG20" s="151">
        <f>AF20*6.8</f>
        <v>1938</v>
      </c>
      <c r="AH20" s="10"/>
      <c r="AI20" s="10"/>
      <c r="AJ20" s="10">
        <v>17</v>
      </c>
      <c r="AK20" s="10">
        <v>330</v>
      </c>
      <c r="AL20" s="10">
        <f t="shared" si="8"/>
        <v>0</v>
      </c>
      <c r="AM20" s="10">
        <f t="shared" si="1"/>
        <v>330</v>
      </c>
    </row>
    <row r="21" spans="1:39" ht="18" hidden="1" customHeight="1" x14ac:dyDescent="0.25">
      <c r="A21" s="4">
        <v>20</v>
      </c>
      <c r="B21" s="6" t="s">
        <v>110</v>
      </c>
      <c r="C21" s="6" t="s">
        <v>114</v>
      </c>
      <c r="D21" s="6" t="s">
        <v>33</v>
      </c>
      <c r="E21" s="6" t="s">
        <v>33</v>
      </c>
      <c r="F21" s="5" t="s">
        <v>33</v>
      </c>
      <c r="G21" s="5" t="s">
        <v>33</v>
      </c>
      <c r="H21" s="5" t="s">
        <v>34</v>
      </c>
      <c r="I21" s="5" t="s">
        <v>35</v>
      </c>
      <c r="J21" s="6" t="s">
        <v>36</v>
      </c>
      <c r="K21" s="6" t="s">
        <v>115</v>
      </c>
      <c r="L21" s="6" t="s">
        <v>593</v>
      </c>
      <c r="M21" s="7" t="s">
        <v>116</v>
      </c>
      <c r="N21" s="7"/>
      <c r="O21" s="7">
        <v>6774.77</v>
      </c>
      <c r="P21" s="7">
        <v>26.67</v>
      </c>
      <c r="Q21" s="7">
        <v>300</v>
      </c>
      <c r="R21" s="7">
        <f t="shared" si="6"/>
        <v>6448.1</v>
      </c>
      <c r="S21" s="7">
        <v>0</v>
      </c>
      <c r="T21" s="7">
        <f t="shared" si="7"/>
        <v>6448.1</v>
      </c>
      <c r="U21" s="7">
        <f t="shared" si="5"/>
        <v>6774.77</v>
      </c>
      <c r="V21" s="37" t="s">
        <v>460</v>
      </c>
      <c r="W21" s="35">
        <v>0</v>
      </c>
      <c r="X21" s="35"/>
      <c r="Y21" s="8" t="s">
        <v>38</v>
      </c>
      <c r="Z21" s="9"/>
      <c r="AA21" s="7" t="s">
        <v>39</v>
      </c>
      <c r="AB21" s="6" t="s">
        <v>33</v>
      </c>
      <c r="AC21" s="6" t="s">
        <v>33</v>
      </c>
      <c r="AD21" s="6"/>
      <c r="AE21" s="6"/>
      <c r="AF21" s="10">
        <v>180</v>
      </c>
      <c r="AG21" s="151">
        <f>AF21*7.1</f>
        <v>1278</v>
      </c>
      <c r="AH21" s="10"/>
      <c r="AI21" s="10"/>
      <c r="AJ21" s="10">
        <v>0</v>
      </c>
      <c r="AK21" s="10">
        <v>0</v>
      </c>
      <c r="AL21" s="10">
        <f t="shared" si="8"/>
        <v>0</v>
      </c>
      <c r="AM21" s="10">
        <f t="shared" si="1"/>
        <v>0</v>
      </c>
    </row>
    <row r="22" spans="1:39" ht="18" hidden="1" customHeight="1" x14ac:dyDescent="0.25">
      <c r="A22" s="4">
        <v>21</v>
      </c>
      <c r="B22" s="6" t="s">
        <v>110</v>
      </c>
      <c r="C22" s="6" t="s">
        <v>472</v>
      </c>
      <c r="D22" s="6" t="s">
        <v>33</v>
      </c>
      <c r="E22" s="6" t="s">
        <v>33</v>
      </c>
      <c r="F22" s="6" t="s">
        <v>33</v>
      </c>
      <c r="G22" s="6">
        <v>287</v>
      </c>
      <c r="H22" s="6" t="s">
        <v>34</v>
      </c>
      <c r="I22" s="7" t="s">
        <v>42</v>
      </c>
      <c r="J22" s="6" t="s">
        <v>43</v>
      </c>
      <c r="K22" s="6" t="s">
        <v>117</v>
      </c>
      <c r="L22" s="6" t="s">
        <v>593</v>
      </c>
      <c r="M22" s="7" t="s">
        <v>37</v>
      </c>
      <c r="N22" s="7"/>
      <c r="O22" s="7">
        <v>2055.4299999999998</v>
      </c>
      <c r="P22" s="7">
        <v>26.67</v>
      </c>
      <c r="Q22" s="7">
        <v>300</v>
      </c>
      <c r="R22" s="7">
        <f t="shared" si="6"/>
        <v>1728.7599999999998</v>
      </c>
      <c r="S22" s="7">
        <v>0</v>
      </c>
      <c r="T22" s="7">
        <f t="shared" si="7"/>
        <v>1728.7599999999998</v>
      </c>
      <c r="U22" s="7">
        <f t="shared" si="5"/>
        <v>2055.4299999999998</v>
      </c>
      <c r="V22" s="60" t="s">
        <v>445</v>
      </c>
      <c r="W22" s="35">
        <f>U22</f>
        <v>2055.4299999999998</v>
      </c>
      <c r="X22" s="35"/>
      <c r="Y22" s="8" t="s">
        <v>38</v>
      </c>
      <c r="Z22" s="9"/>
      <c r="AA22" s="7" t="s">
        <v>39</v>
      </c>
      <c r="AB22" s="6" t="s">
        <v>109</v>
      </c>
      <c r="AC22" s="6">
        <v>2136</v>
      </c>
      <c r="AD22" s="6"/>
      <c r="AE22" s="6"/>
      <c r="AF22" s="10">
        <v>300</v>
      </c>
      <c r="AG22" s="151">
        <f>AF22*6.8</f>
        <v>2040</v>
      </c>
      <c r="AH22" s="10"/>
      <c r="AI22" s="10"/>
      <c r="AJ22" s="10">
        <v>56</v>
      </c>
      <c r="AK22" s="10">
        <v>1120</v>
      </c>
      <c r="AL22" s="10">
        <f t="shared" si="8"/>
        <v>0</v>
      </c>
      <c r="AM22" s="10">
        <f t="shared" si="1"/>
        <v>1120</v>
      </c>
    </row>
    <row r="23" spans="1:39" ht="15.75" hidden="1" customHeight="1" x14ac:dyDescent="0.25">
      <c r="A23" s="4">
        <v>22</v>
      </c>
      <c r="B23" s="7" t="s">
        <v>110</v>
      </c>
      <c r="C23" s="6" t="s">
        <v>118</v>
      </c>
      <c r="D23" s="6" t="s">
        <v>194</v>
      </c>
      <c r="E23" s="7" t="str">
        <f>F24</f>
        <v>SUPLAG 2</v>
      </c>
      <c r="F23" s="7" t="s">
        <v>122</v>
      </c>
      <c r="G23" s="12">
        <v>300</v>
      </c>
      <c r="H23" s="6" t="s">
        <v>77</v>
      </c>
      <c r="I23" s="7" t="s">
        <v>42</v>
      </c>
      <c r="J23" s="5" t="s">
        <v>43</v>
      </c>
      <c r="K23" s="5" t="s">
        <v>120</v>
      </c>
      <c r="L23" s="5" t="s">
        <v>591</v>
      </c>
      <c r="M23" s="7" t="s">
        <v>56</v>
      </c>
      <c r="N23" s="7"/>
      <c r="O23" s="7">
        <v>2055.4299999999998</v>
      </c>
      <c r="P23" s="7">
        <v>26.67</v>
      </c>
      <c r="Q23" s="7">
        <v>300</v>
      </c>
      <c r="R23" s="7">
        <f t="shared" si="6"/>
        <v>1728.7599999999998</v>
      </c>
      <c r="S23" s="7">
        <v>0</v>
      </c>
      <c r="T23" s="7">
        <f t="shared" si="7"/>
        <v>1728.7599999999998</v>
      </c>
      <c r="U23" s="7">
        <f t="shared" si="5"/>
        <v>2055.4299999999998</v>
      </c>
      <c r="V23" s="36" t="s">
        <v>445</v>
      </c>
      <c r="W23" s="35">
        <v>0</v>
      </c>
      <c r="X23" s="35"/>
      <c r="Y23" s="8" t="s">
        <v>38</v>
      </c>
      <c r="Z23" s="9"/>
      <c r="AA23" s="7" t="s">
        <v>39</v>
      </c>
      <c r="AB23" s="13" t="s">
        <v>121</v>
      </c>
      <c r="AC23" s="6">
        <v>3113</v>
      </c>
      <c r="AD23" s="6"/>
      <c r="AE23" s="6"/>
      <c r="AF23" s="10">
        <v>187</v>
      </c>
      <c r="AG23" s="151">
        <f>AF23*6.8</f>
        <v>1271.5999999999999</v>
      </c>
      <c r="AH23" s="10"/>
      <c r="AI23" s="10"/>
      <c r="AJ23" s="10">
        <v>22</v>
      </c>
      <c r="AK23" s="10">
        <v>440</v>
      </c>
      <c r="AL23" s="10">
        <f t="shared" si="8"/>
        <v>0</v>
      </c>
      <c r="AM23" s="10">
        <f t="shared" si="1"/>
        <v>440</v>
      </c>
    </row>
    <row r="24" spans="1:39" ht="18" hidden="1" customHeight="1" x14ac:dyDescent="0.25">
      <c r="A24" s="4">
        <v>23</v>
      </c>
      <c r="B24" s="6" t="s">
        <v>110</v>
      </c>
      <c r="C24" s="6" t="s">
        <v>118</v>
      </c>
      <c r="D24" s="6" t="s">
        <v>119</v>
      </c>
      <c r="E24" s="12" t="s">
        <v>33</v>
      </c>
      <c r="F24" s="7" t="s">
        <v>122</v>
      </c>
      <c r="G24" s="12">
        <v>300</v>
      </c>
      <c r="H24" s="6" t="s">
        <v>34</v>
      </c>
      <c r="I24" s="7" t="s">
        <v>42</v>
      </c>
      <c r="J24" s="6" t="s">
        <v>43</v>
      </c>
      <c r="K24" s="6" t="s">
        <v>123</v>
      </c>
      <c r="L24" s="6" t="s">
        <v>590</v>
      </c>
      <c r="M24" s="7" t="s">
        <v>101</v>
      </c>
      <c r="N24" s="7"/>
      <c r="O24" s="7">
        <v>2055.4299999999998</v>
      </c>
      <c r="P24" s="7">
        <v>26.67</v>
      </c>
      <c r="Q24" s="7">
        <v>300</v>
      </c>
      <c r="R24" s="7">
        <f t="shared" si="6"/>
        <v>1728.7599999999998</v>
      </c>
      <c r="S24" s="7">
        <v>3747.19</v>
      </c>
      <c r="T24" s="7">
        <f t="shared" si="7"/>
        <v>5475.95</v>
      </c>
      <c r="U24" s="7">
        <f t="shared" si="5"/>
        <v>5802.62</v>
      </c>
      <c r="V24" s="36" t="s">
        <v>445</v>
      </c>
      <c r="W24" s="35">
        <f>U24</f>
        <v>5802.62</v>
      </c>
      <c r="X24" s="35"/>
      <c r="Y24" s="8" t="s">
        <v>38</v>
      </c>
      <c r="Z24" s="9"/>
      <c r="AA24" s="7" t="s">
        <v>124</v>
      </c>
      <c r="AB24" s="13" t="s">
        <v>125</v>
      </c>
      <c r="AC24" s="6">
        <v>2883</v>
      </c>
      <c r="AD24" s="6"/>
      <c r="AE24" s="6"/>
      <c r="AF24" s="10">
        <v>300</v>
      </c>
      <c r="AG24" s="151">
        <f>AF24*6.8</f>
        <v>2040</v>
      </c>
      <c r="AH24" s="10"/>
      <c r="AI24" s="10"/>
      <c r="AJ24" s="10">
        <v>23</v>
      </c>
      <c r="AK24" s="10">
        <v>455</v>
      </c>
      <c r="AL24" s="10">
        <f t="shared" si="8"/>
        <v>0</v>
      </c>
      <c r="AM24" s="10">
        <f t="shared" si="1"/>
        <v>455</v>
      </c>
    </row>
    <row r="25" spans="1:39" ht="15.75" hidden="1" customHeight="1" x14ac:dyDescent="0.25">
      <c r="A25" s="4">
        <v>24</v>
      </c>
      <c r="B25" s="6" t="s">
        <v>110</v>
      </c>
      <c r="C25" s="6" t="s">
        <v>118</v>
      </c>
      <c r="D25" s="6" t="s">
        <v>119</v>
      </c>
      <c r="E25" s="12" t="s">
        <v>33</v>
      </c>
      <c r="F25" s="7" t="s">
        <v>126</v>
      </c>
      <c r="G25" s="12">
        <v>300</v>
      </c>
      <c r="H25" s="6" t="s">
        <v>34</v>
      </c>
      <c r="I25" s="6" t="s">
        <v>95</v>
      </c>
      <c r="J25" s="6" t="s">
        <v>127</v>
      </c>
      <c r="K25" s="6" t="s">
        <v>128</v>
      </c>
      <c r="L25" s="6" t="s">
        <v>593</v>
      </c>
      <c r="M25" s="7" t="s">
        <v>116</v>
      </c>
      <c r="N25" s="7"/>
      <c r="O25" s="7">
        <v>3359.85</v>
      </c>
      <c r="P25" s="7">
        <v>26.67</v>
      </c>
      <c r="Q25" s="7">
        <v>300</v>
      </c>
      <c r="R25" s="7">
        <f t="shared" si="6"/>
        <v>3033.18</v>
      </c>
      <c r="S25" s="7">
        <v>3747.19</v>
      </c>
      <c r="T25" s="7">
        <f t="shared" si="7"/>
        <v>6780.37</v>
      </c>
      <c r="U25" s="7">
        <f t="shared" si="5"/>
        <v>7107.04</v>
      </c>
      <c r="V25" s="36" t="s">
        <v>445</v>
      </c>
      <c r="W25" s="35">
        <f>U25</f>
        <v>7107.04</v>
      </c>
      <c r="X25" s="35"/>
      <c r="Y25" s="8" t="s">
        <v>38</v>
      </c>
      <c r="Z25" s="9"/>
      <c r="AA25" s="7" t="s">
        <v>129</v>
      </c>
      <c r="AB25" s="13" t="s">
        <v>130</v>
      </c>
      <c r="AC25" s="6">
        <v>2881</v>
      </c>
      <c r="AD25" s="6"/>
      <c r="AE25" s="6"/>
      <c r="AF25" s="10">
        <v>320</v>
      </c>
      <c r="AG25" s="151">
        <f>AF25*6.8</f>
        <v>2176</v>
      </c>
      <c r="AH25" s="10"/>
      <c r="AI25" s="10"/>
      <c r="AJ25" s="10">
        <v>24</v>
      </c>
      <c r="AK25" s="10">
        <v>485</v>
      </c>
      <c r="AL25" s="10">
        <f t="shared" si="8"/>
        <v>0</v>
      </c>
      <c r="AM25" s="10">
        <f t="shared" si="1"/>
        <v>485</v>
      </c>
    </row>
    <row r="26" spans="1:39" ht="15.75" hidden="1" customHeight="1" x14ac:dyDescent="0.25">
      <c r="A26" s="4">
        <v>25</v>
      </c>
      <c r="B26" s="7" t="s">
        <v>110</v>
      </c>
      <c r="C26" s="6" t="s">
        <v>118</v>
      </c>
      <c r="D26" s="12" t="s">
        <v>33</v>
      </c>
      <c r="E26" s="7" t="s">
        <v>33</v>
      </c>
      <c r="F26" s="12" t="s">
        <v>131</v>
      </c>
      <c r="G26" s="6">
        <v>300</v>
      </c>
      <c r="H26" s="6" t="s">
        <v>132</v>
      </c>
      <c r="I26" s="7" t="s">
        <v>42</v>
      </c>
      <c r="J26" s="6" t="s">
        <v>43</v>
      </c>
      <c r="K26" s="6" t="s">
        <v>133</v>
      </c>
      <c r="L26" s="6" t="s">
        <v>593</v>
      </c>
      <c r="M26" s="7" t="s">
        <v>116</v>
      </c>
      <c r="N26" s="7"/>
      <c r="O26" s="7">
        <v>2055.4299999999998</v>
      </c>
      <c r="P26" s="7">
        <v>26.67</v>
      </c>
      <c r="Q26" s="7">
        <v>300</v>
      </c>
      <c r="R26" s="7">
        <f t="shared" si="6"/>
        <v>1728.7599999999998</v>
      </c>
      <c r="S26" s="7">
        <v>0</v>
      </c>
      <c r="T26" s="7">
        <f t="shared" si="7"/>
        <v>1728.7599999999998</v>
      </c>
      <c r="U26" s="7">
        <f t="shared" si="5"/>
        <v>2055.4299999999998</v>
      </c>
      <c r="V26" s="36" t="s">
        <v>445</v>
      </c>
      <c r="W26" s="35">
        <f>U26</f>
        <v>2055.4299999999998</v>
      </c>
      <c r="X26" s="35"/>
      <c r="Y26" s="8" t="s">
        <v>38</v>
      </c>
      <c r="Z26" s="9"/>
      <c r="AA26" s="7" t="s">
        <v>134</v>
      </c>
      <c r="AB26" s="13" t="s">
        <v>135</v>
      </c>
      <c r="AC26" s="6">
        <v>2624</v>
      </c>
      <c r="AD26" s="6"/>
      <c r="AE26" s="6"/>
      <c r="AF26" s="10">
        <v>242</v>
      </c>
      <c r="AG26" s="151">
        <f>AF26*6.8</f>
        <v>1645.6</v>
      </c>
      <c r="AH26" s="10"/>
      <c r="AI26" s="10"/>
      <c r="AJ26" s="10">
        <v>34</v>
      </c>
      <c r="AK26" s="10">
        <v>685</v>
      </c>
      <c r="AL26" s="10">
        <f t="shared" si="8"/>
        <v>0</v>
      </c>
      <c r="AM26" s="10">
        <f t="shared" si="1"/>
        <v>685</v>
      </c>
    </row>
    <row r="27" spans="1:39" ht="15.75" hidden="1" customHeight="1" x14ac:dyDescent="0.25">
      <c r="A27" s="4" t="s">
        <v>33</v>
      </c>
      <c r="B27" s="11" t="s">
        <v>136</v>
      </c>
      <c r="C27" s="6" t="s">
        <v>33</v>
      </c>
      <c r="D27" s="6" t="s">
        <v>33</v>
      </c>
      <c r="E27" s="12" t="s">
        <v>33</v>
      </c>
      <c r="F27" s="7" t="s">
        <v>33</v>
      </c>
      <c r="G27" s="9" t="s">
        <v>137</v>
      </c>
      <c r="H27" s="7" t="s">
        <v>34</v>
      </c>
      <c r="I27" s="7" t="s">
        <v>53</v>
      </c>
      <c r="J27" s="7" t="s">
        <v>138</v>
      </c>
      <c r="K27" s="6" t="s">
        <v>139</v>
      </c>
      <c r="L27" s="6"/>
      <c r="M27" s="7" t="s">
        <v>49</v>
      </c>
      <c r="N27" s="7"/>
      <c r="O27" s="13" t="s">
        <v>33</v>
      </c>
      <c r="P27" s="13" t="s">
        <v>33</v>
      </c>
      <c r="Q27" s="13" t="s">
        <v>33</v>
      </c>
      <c r="R27" s="13" t="s">
        <v>33</v>
      </c>
      <c r="S27" s="13" t="s">
        <v>33</v>
      </c>
      <c r="T27" s="13" t="s">
        <v>33</v>
      </c>
      <c r="U27" s="13"/>
      <c r="V27" s="13"/>
      <c r="W27" s="13"/>
      <c r="X27" s="13"/>
      <c r="Y27" s="13" t="s">
        <v>33</v>
      </c>
      <c r="Z27" s="13" t="s">
        <v>33</v>
      </c>
      <c r="AA27" s="13" t="s">
        <v>33</v>
      </c>
      <c r="AB27" s="13" t="s">
        <v>33</v>
      </c>
      <c r="AC27" s="6" t="s">
        <v>33</v>
      </c>
      <c r="AD27" s="6"/>
      <c r="AE27" s="6"/>
      <c r="AF27" s="10" t="s">
        <v>140</v>
      </c>
      <c r="AG27" s="10"/>
      <c r="AH27" s="10"/>
      <c r="AI27" s="10"/>
      <c r="AJ27" s="10" t="s">
        <v>141</v>
      </c>
      <c r="AK27" s="10">
        <v>550</v>
      </c>
      <c r="AL27" s="10">
        <f t="shared" si="8"/>
        <v>0</v>
      </c>
      <c r="AM27" s="10">
        <f t="shared" si="1"/>
        <v>550</v>
      </c>
    </row>
    <row r="28" spans="1:39" ht="15.75" hidden="1" customHeight="1" x14ac:dyDescent="0.25">
      <c r="A28" s="4" t="s">
        <v>33</v>
      </c>
      <c r="B28" s="5" t="s">
        <v>136</v>
      </c>
      <c r="C28" s="6" t="s">
        <v>142</v>
      </c>
      <c r="D28" s="6" t="s">
        <v>33</v>
      </c>
      <c r="E28" s="12" t="s">
        <v>33</v>
      </c>
      <c r="F28" s="7" t="s">
        <v>33</v>
      </c>
      <c r="G28" s="12">
        <v>1301030101</v>
      </c>
      <c r="H28" s="7" t="s">
        <v>143</v>
      </c>
      <c r="I28" s="7" t="s">
        <v>144</v>
      </c>
      <c r="J28" s="7" t="s">
        <v>144</v>
      </c>
      <c r="K28" s="7" t="s">
        <v>145</v>
      </c>
      <c r="L28" s="7"/>
      <c r="M28" s="7" t="s">
        <v>90</v>
      </c>
      <c r="N28" s="7"/>
      <c r="O28" s="13" t="s">
        <v>33</v>
      </c>
      <c r="P28" s="13" t="s">
        <v>33</v>
      </c>
      <c r="Q28" s="13" t="s">
        <v>33</v>
      </c>
      <c r="R28" s="13" t="s">
        <v>33</v>
      </c>
      <c r="S28" s="13" t="s">
        <v>33</v>
      </c>
      <c r="T28" s="13" t="s">
        <v>33</v>
      </c>
      <c r="U28" s="13"/>
      <c r="V28" s="13"/>
      <c r="W28" s="13"/>
      <c r="X28" s="13"/>
      <c r="Y28" s="13" t="s">
        <v>33</v>
      </c>
      <c r="Z28" s="13" t="s">
        <v>33</v>
      </c>
      <c r="AA28" s="13" t="s">
        <v>33</v>
      </c>
      <c r="AB28" s="13" t="s">
        <v>146</v>
      </c>
      <c r="AC28" s="6">
        <v>2920</v>
      </c>
      <c r="AD28" s="6"/>
      <c r="AE28" s="6"/>
      <c r="AF28" s="10">
        <v>400</v>
      </c>
      <c r="AG28" s="10"/>
      <c r="AH28" s="10"/>
      <c r="AI28" s="10"/>
      <c r="AJ28" s="10">
        <v>400</v>
      </c>
      <c r="AK28" s="10">
        <v>2400</v>
      </c>
      <c r="AL28" s="10">
        <f t="shared" si="8"/>
        <v>0</v>
      </c>
      <c r="AM28" s="10">
        <f t="shared" si="1"/>
        <v>2400</v>
      </c>
    </row>
    <row r="29" spans="1:39" ht="15.75" hidden="1" customHeight="1" x14ac:dyDescent="0.25">
      <c r="A29" s="4" t="s">
        <v>33</v>
      </c>
      <c r="B29" s="5" t="s">
        <v>136</v>
      </c>
      <c r="C29" s="6" t="s">
        <v>142</v>
      </c>
      <c r="D29" s="6" t="s">
        <v>33</v>
      </c>
      <c r="E29" s="12" t="s">
        <v>33</v>
      </c>
      <c r="F29" s="7" t="s">
        <v>33</v>
      </c>
      <c r="G29" s="12">
        <v>1301030101</v>
      </c>
      <c r="H29" s="7" t="s">
        <v>34</v>
      </c>
      <c r="I29" s="7" t="s">
        <v>144</v>
      </c>
      <c r="J29" s="7" t="s">
        <v>144</v>
      </c>
      <c r="K29" s="7" t="s">
        <v>147</v>
      </c>
      <c r="L29" s="7"/>
      <c r="M29" s="7" t="s">
        <v>90</v>
      </c>
      <c r="N29" s="7"/>
      <c r="O29" s="13" t="s">
        <v>33</v>
      </c>
      <c r="P29" s="13" t="s">
        <v>33</v>
      </c>
      <c r="Q29" s="13" t="s">
        <v>33</v>
      </c>
      <c r="R29" s="13" t="s">
        <v>33</v>
      </c>
      <c r="S29" s="13" t="s">
        <v>33</v>
      </c>
      <c r="T29" s="13" t="s">
        <v>33</v>
      </c>
      <c r="U29" s="13"/>
      <c r="V29" s="13"/>
      <c r="W29" s="13"/>
      <c r="X29" s="13"/>
      <c r="Y29" s="13" t="s">
        <v>33</v>
      </c>
      <c r="Z29" s="13" t="s">
        <v>33</v>
      </c>
      <c r="AA29" s="13" t="s">
        <v>33</v>
      </c>
      <c r="AB29" s="13" t="s">
        <v>146</v>
      </c>
      <c r="AC29" s="6">
        <v>2920</v>
      </c>
      <c r="AD29" s="6"/>
      <c r="AE29" s="6"/>
      <c r="AF29" s="10">
        <v>200</v>
      </c>
      <c r="AG29" s="10"/>
      <c r="AH29" s="10"/>
      <c r="AI29" s="10"/>
      <c r="AJ29" s="10">
        <v>200</v>
      </c>
      <c r="AK29" s="10">
        <v>1200</v>
      </c>
      <c r="AL29" s="10">
        <f t="shared" si="8"/>
        <v>0</v>
      </c>
      <c r="AM29" s="10">
        <f t="shared" si="1"/>
        <v>1200</v>
      </c>
    </row>
    <row r="30" spans="1:39" ht="15.75" hidden="1" customHeight="1" x14ac:dyDescent="0.25">
      <c r="A30" s="4" t="s">
        <v>33</v>
      </c>
      <c r="B30" s="5" t="s">
        <v>136</v>
      </c>
      <c r="C30" s="6" t="s">
        <v>142</v>
      </c>
      <c r="D30" s="6" t="s">
        <v>33</v>
      </c>
      <c r="E30" s="12" t="s">
        <v>33</v>
      </c>
      <c r="F30" s="7" t="s">
        <v>33</v>
      </c>
      <c r="G30" s="12">
        <v>1301030101</v>
      </c>
      <c r="H30" s="7" t="s">
        <v>34</v>
      </c>
      <c r="I30" s="7" t="s">
        <v>144</v>
      </c>
      <c r="J30" s="7" t="s">
        <v>144</v>
      </c>
      <c r="K30" s="7" t="s">
        <v>148</v>
      </c>
      <c r="L30" s="7"/>
      <c r="M30" s="7" t="s">
        <v>90</v>
      </c>
      <c r="N30" s="7"/>
      <c r="O30" s="13" t="s">
        <v>33</v>
      </c>
      <c r="P30" s="13" t="s">
        <v>33</v>
      </c>
      <c r="Q30" s="13" t="s">
        <v>33</v>
      </c>
      <c r="R30" s="13" t="s">
        <v>33</v>
      </c>
      <c r="S30" s="13" t="s">
        <v>33</v>
      </c>
      <c r="T30" s="13" t="s">
        <v>33</v>
      </c>
      <c r="U30" s="13"/>
      <c r="V30" s="13"/>
      <c r="W30" s="13"/>
      <c r="X30" s="13"/>
      <c r="Y30" s="13" t="s">
        <v>33</v>
      </c>
      <c r="Z30" s="13" t="s">
        <v>33</v>
      </c>
      <c r="AA30" s="13" t="s">
        <v>33</v>
      </c>
      <c r="AB30" s="13" t="s">
        <v>146</v>
      </c>
      <c r="AC30" s="6">
        <v>2920</v>
      </c>
      <c r="AD30" s="6"/>
      <c r="AE30" s="6"/>
      <c r="AF30" s="12" t="s">
        <v>149</v>
      </c>
      <c r="AG30" s="12"/>
      <c r="AH30" s="10"/>
      <c r="AI30" s="10"/>
      <c r="AJ30" s="10">
        <v>200</v>
      </c>
      <c r="AK30" s="10">
        <v>1200</v>
      </c>
      <c r="AL30" s="10">
        <f t="shared" si="8"/>
        <v>0</v>
      </c>
      <c r="AM30" s="10">
        <f t="shared" si="1"/>
        <v>1200</v>
      </c>
    </row>
    <row r="31" spans="1:39" ht="15.75" hidden="1" customHeight="1" x14ac:dyDescent="0.25">
      <c r="A31" s="4" t="s">
        <v>33</v>
      </c>
      <c r="B31" s="5" t="s">
        <v>136</v>
      </c>
      <c r="C31" s="6" t="s">
        <v>142</v>
      </c>
      <c r="D31" s="6" t="s">
        <v>33</v>
      </c>
      <c r="E31" s="12" t="s">
        <v>33</v>
      </c>
      <c r="F31" s="7" t="s">
        <v>33</v>
      </c>
      <c r="G31" s="12">
        <v>1301030101</v>
      </c>
      <c r="H31" s="7" t="s">
        <v>150</v>
      </c>
      <c r="I31" s="7" t="s">
        <v>144</v>
      </c>
      <c r="J31" s="7" t="s">
        <v>144</v>
      </c>
      <c r="K31" s="7" t="s">
        <v>151</v>
      </c>
      <c r="L31" s="7"/>
      <c r="M31" s="7" t="s">
        <v>90</v>
      </c>
      <c r="N31" s="7"/>
      <c r="O31" s="13" t="s">
        <v>33</v>
      </c>
      <c r="P31" s="13" t="s">
        <v>33</v>
      </c>
      <c r="Q31" s="13" t="s">
        <v>33</v>
      </c>
      <c r="R31" s="13" t="s">
        <v>33</v>
      </c>
      <c r="S31" s="13" t="s">
        <v>33</v>
      </c>
      <c r="T31" s="13" t="s">
        <v>33</v>
      </c>
      <c r="U31" s="13"/>
      <c r="V31" s="13"/>
      <c r="W31" s="13"/>
      <c r="X31" s="13"/>
      <c r="Y31" s="13" t="s">
        <v>33</v>
      </c>
      <c r="Z31" s="13" t="s">
        <v>33</v>
      </c>
      <c r="AA31" s="13" t="s">
        <v>33</v>
      </c>
      <c r="AB31" s="13" t="s">
        <v>146</v>
      </c>
      <c r="AC31" s="6">
        <v>2920</v>
      </c>
      <c r="AD31" s="6"/>
      <c r="AE31" s="6"/>
      <c r="AF31" s="10">
        <v>200</v>
      </c>
      <c r="AG31" s="10"/>
      <c r="AH31" s="10"/>
      <c r="AI31" s="10"/>
      <c r="AJ31" s="10">
        <v>200</v>
      </c>
      <c r="AK31" s="10">
        <v>1200</v>
      </c>
      <c r="AL31" s="10">
        <f t="shared" si="8"/>
        <v>0</v>
      </c>
      <c r="AM31" s="10">
        <f t="shared" si="1"/>
        <v>1200</v>
      </c>
    </row>
    <row r="32" spans="1:39" ht="15.75" hidden="1" customHeight="1" x14ac:dyDescent="0.25">
      <c r="A32" s="4" t="s">
        <v>33</v>
      </c>
      <c r="B32" s="6" t="s">
        <v>136</v>
      </c>
      <c r="C32" s="6" t="s">
        <v>142</v>
      </c>
      <c r="D32" s="6" t="s">
        <v>152</v>
      </c>
      <c r="E32" s="12" t="s">
        <v>153</v>
      </c>
      <c r="F32" s="7" t="s">
        <v>154</v>
      </c>
      <c r="G32" s="12">
        <v>1301030101</v>
      </c>
      <c r="H32" s="7" t="s">
        <v>34</v>
      </c>
      <c r="I32" s="7" t="s">
        <v>144</v>
      </c>
      <c r="J32" s="7" t="s">
        <v>144</v>
      </c>
      <c r="K32" s="7" t="s">
        <v>155</v>
      </c>
      <c r="L32" s="7"/>
      <c r="M32" s="7" t="s">
        <v>90</v>
      </c>
      <c r="N32" s="7"/>
      <c r="O32" s="13" t="s">
        <v>33</v>
      </c>
      <c r="P32" s="13" t="s">
        <v>33</v>
      </c>
      <c r="Q32" s="13" t="s">
        <v>33</v>
      </c>
      <c r="R32" s="13" t="s">
        <v>33</v>
      </c>
      <c r="S32" s="13" t="s">
        <v>33</v>
      </c>
      <c r="T32" s="13" t="s">
        <v>33</v>
      </c>
      <c r="U32" s="13"/>
      <c r="V32" s="13"/>
      <c r="W32" s="13"/>
      <c r="X32" s="13"/>
      <c r="Y32" s="13" t="s">
        <v>33</v>
      </c>
      <c r="Z32" s="13" t="s">
        <v>33</v>
      </c>
      <c r="AA32" s="13" t="s">
        <v>33</v>
      </c>
      <c r="AB32" s="6" t="s">
        <v>156</v>
      </c>
      <c r="AC32" s="6">
        <v>3149</v>
      </c>
      <c r="AD32" s="6"/>
      <c r="AE32" s="6"/>
      <c r="AF32" s="10">
        <v>10</v>
      </c>
      <c r="AG32" s="10"/>
      <c r="AH32" s="10"/>
      <c r="AI32" s="10"/>
      <c r="AJ32" s="10">
        <v>10</v>
      </c>
      <c r="AK32" s="10">
        <v>60</v>
      </c>
      <c r="AL32" s="10">
        <f t="shared" si="8"/>
        <v>0</v>
      </c>
      <c r="AM32" s="10">
        <f t="shared" si="1"/>
        <v>60</v>
      </c>
    </row>
    <row r="33" spans="1:39" ht="15.75" hidden="1" customHeight="1" x14ac:dyDescent="0.25">
      <c r="A33" s="4" t="s">
        <v>33</v>
      </c>
      <c r="B33" s="5" t="s">
        <v>136</v>
      </c>
      <c r="C33" s="6" t="s">
        <v>142</v>
      </c>
      <c r="D33" s="6" t="s">
        <v>152</v>
      </c>
      <c r="E33" s="12" t="s">
        <v>157</v>
      </c>
      <c r="F33" s="7" t="s">
        <v>158</v>
      </c>
      <c r="G33" s="12">
        <v>1301030402</v>
      </c>
      <c r="H33" s="7" t="s">
        <v>34</v>
      </c>
      <c r="I33" s="7" t="s">
        <v>88</v>
      </c>
      <c r="J33" s="7" t="s">
        <v>88</v>
      </c>
      <c r="K33" s="7" t="s">
        <v>159</v>
      </c>
      <c r="L33" s="7"/>
      <c r="M33" s="7" t="s">
        <v>90</v>
      </c>
      <c r="N33" s="7"/>
      <c r="O33" s="13" t="s">
        <v>33</v>
      </c>
      <c r="P33" s="13" t="s">
        <v>33</v>
      </c>
      <c r="Q33" s="13" t="s">
        <v>33</v>
      </c>
      <c r="R33" s="13" t="s">
        <v>33</v>
      </c>
      <c r="S33" s="13" t="s">
        <v>33</v>
      </c>
      <c r="T33" s="13" t="s">
        <v>33</v>
      </c>
      <c r="U33" s="13"/>
      <c r="V33" s="13"/>
      <c r="W33" s="13"/>
      <c r="X33" s="13"/>
      <c r="Y33" s="13" t="s">
        <v>33</v>
      </c>
      <c r="Z33" s="13" t="s">
        <v>33</v>
      </c>
      <c r="AA33" s="13" t="s">
        <v>33</v>
      </c>
      <c r="AB33" s="5" t="s">
        <v>160</v>
      </c>
      <c r="AC33" s="6">
        <v>3257</v>
      </c>
      <c r="AD33" s="6"/>
      <c r="AE33" s="6"/>
      <c r="AF33" s="10">
        <v>15</v>
      </c>
      <c r="AG33" s="10"/>
      <c r="AH33" s="10"/>
      <c r="AI33" s="10"/>
      <c r="AJ33" s="10">
        <v>15</v>
      </c>
      <c r="AK33" s="10">
        <v>90</v>
      </c>
      <c r="AL33" s="10">
        <f t="shared" si="8"/>
        <v>0</v>
      </c>
      <c r="AM33" s="10">
        <f t="shared" si="1"/>
        <v>90</v>
      </c>
    </row>
    <row r="34" spans="1:39" ht="15.75" hidden="1" customHeight="1" x14ac:dyDescent="0.25">
      <c r="A34" s="4" t="s">
        <v>33</v>
      </c>
      <c r="B34" s="5" t="s">
        <v>136</v>
      </c>
      <c r="C34" s="6" t="s">
        <v>142</v>
      </c>
      <c r="D34" s="6" t="s">
        <v>152</v>
      </c>
      <c r="E34" s="12" t="s">
        <v>153</v>
      </c>
      <c r="F34" s="7" t="s">
        <v>154</v>
      </c>
      <c r="G34" s="12">
        <v>1301030101</v>
      </c>
      <c r="H34" s="7" t="s">
        <v>34</v>
      </c>
      <c r="I34" s="7" t="s">
        <v>88</v>
      </c>
      <c r="J34" s="7" t="s">
        <v>88</v>
      </c>
      <c r="K34" s="7" t="s">
        <v>161</v>
      </c>
      <c r="L34" s="7"/>
      <c r="M34" s="7" t="s">
        <v>90</v>
      </c>
      <c r="N34" s="7"/>
      <c r="O34" s="13" t="s">
        <v>33</v>
      </c>
      <c r="P34" s="13" t="s">
        <v>33</v>
      </c>
      <c r="Q34" s="13" t="s">
        <v>33</v>
      </c>
      <c r="R34" s="13" t="s">
        <v>33</v>
      </c>
      <c r="S34" s="13" t="s">
        <v>33</v>
      </c>
      <c r="T34" s="13" t="s">
        <v>33</v>
      </c>
      <c r="U34" s="13"/>
      <c r="V34" s="13"/>
      <c r="W34" s="13"/>
      <c r="X34" s="13"/>
      <c r="Y34" s="13" t="s">
        <v>33</v>
      </c>
      <c r="Z34" s="13" t="s">
        <v>33</v>
      </c>
      <c r="AA34" s="13" t="s">
        <v>33</v>
      </c>
      <c r="AB34" s="6" t="s">
        <v>156</v>
      </c>
      <c r="AC34" s="6">
        <v>3149</v>
      </c>
      <c r="AD34" s="6"/>
      <c r="AE34" s="6"/>
      <c r="AF34" s="10">
        <v>15</v>
      </c>
      <c r="AG34" s="10"/>
      <c r="AH34" s="10"/>
      <c r="AI34" s="10"/>
      <c r="AJ34" s="10">
        <v>15</v>
      </c>
      <c r="AK34" s="10">
        <v>90</v>
      </c>
      <c r="AL34" s="10">
        <f t="shared" si="8"/>
        <v>0</v>
      </c>
      <c r="AM34" s="10">
        <f t="shared" si="1"/>
        <v>90</v>
      </c>
    </row>
    <row r="35" spans="1:39" ht="15.75" hidden="1" customHeight="1" x14ac:dyDescent="0.25">
      <c r="A35" s="4" t="s">
        <v>33</v>
      </c>
      <c r="B35" s="5" t="s">
        <v>136</v>
      </c>
      <c r="C35" s="6" t="s">
        <v>142</v>
      </c>
      <c r="D35" s="6" t="s">
        <v>152</v>
      </c>
      <c r="E35" s="12" t="s">
        <v>157</v>
      </c>
      <c r="F35" s="7" t="s">
        <v>162</v>
      </c>
      <c r="G35" s="12">
        <v>1301030401</v>
      </c>
      <c r="H35" s="7" t="s">
        <v>34</v>
      </c>
      <c r="I35" s="7" t="s">
        <v>88</v>
      </c>
      <c r="J35" s="7" t="s">
        <v>88</v>
      </c>
      <c r="K35" s="7" t="s">
        <v>163</v>
      </c>
      <c r="L35" s="7"/>
      <c r="M35" s="7" t="s">
        <v>90</v>
      </c>
      <c r="N35" s="7"/>
      <c r="O35" s="13" t="s">
        <v>33</v>
      </c>
      <c r="P35" s="13" t="s">
        <v>33</v>
      </c>
      <c r="Q35" s="13" t="s">
        <v>33</v>
      </c>
      <c r="R35" s="13" t="s">
        <v>33</v>
      </c>
      <c r="S35" s="13" t="s">
        <v>33</v>
      </c>
      <c r="T35" s="13" t="s">
        <v>33</v>
      </c>
      <c r="U35" s="13"/>
      <c r="V35" s="13"/>
      <c r="W35" s="13"/>
      <c r="X35" s="13"/>
      <c r="Y35" s="13" t="s">
        <v>33</v>
      </c>
      <c r="Z35" s="13" t="s">
        <v>33</v>
      </c>
      <c r="AA35" s="13" t="s">
        <v>33</v>
      </c>
      <c r="AB35" s="5" t="s">
        <v>164</v>
      </c>
      <c r="AC35" s="6">
        <v>2878</v>
      </c>
      <c r="AD35" s="6"/>
      <c r="AE35" s="6"/>
      <c r="AF35" s="10">
        <v>15</v>
      </c>
      <c r="AG35" s="10"/>
      <c r="AH35" s="10"/>
      <c r="AI35" s="10"/>
      <c r="AJ35" s="10">
        <v>15</v>
      </c>
      <c r="AK35" s="10">
        <v>90</v>
      </c>
      <c r="AL35" s="10">
        <f t="shared" si="8"/>
        <v>0</v>
      </c>
      <c r="AM35" s="10">
        <f t="shared" ref="AM35:AM66" si="9">AK35+AH35</f>
        <v>90</v>
      </c>
    </row>
    <row r="36" spans="1:39" ht="15.75" hidden="1" customHeight="1" x14ac:dyDescent="0.25">
      <c r="A36" s="4" t="s">
        <v>33</v>
      </c>
      <c r="B36" s="5" t="s">
        <v>136</v>
      </c>
      <c r="C36" s="6" t="s">
        <v>142</v>
      </c>
      <c r="D36" s="6" t="s">
        <v>152</v>
      </c>
      <c r="E36" s="12" t="s">
        <v>157</v>
      </c>
      <c r="F36" s="7" t="s">
        <v>165</v>
      </c>
      <c r="G36" s="12">
        <v>1301030403</v>
      </c>
      <c r="H36" s="7" t="s">
        <v>34</v>
      </c>
      <c r="I36" s="7" t="s">
        <v>88</v>
      </c>
      <c r="J36" s="7" t="s">
        <v>88</v>
      </c>
      <c r="K36" s="7" t="s">
        <v>166</v>
      </c>
      <c r="L36" s="7"/>
      <c r="M36" s="7" t="s">
        <v>90</v>
      </c>
      <c r="N36" s="7"/>
      <c r="O36" s="13" t="s">
        <v>33</v>
      </c>
      <c r="P36" s="13" t="s">
        <v>33</v>
      </c>
      <c r="Q36" s="13" t="s">
        <v>33</v>
      </c>
      <c r="R36" s="13" t="s">
        <v>33</v>
      </c>
      <c r="S36" s="13" t="s">
        <v>33</v>
      </c>
      <c r="T36" s="13" t="s">
        <v>33</v>
      </c>
      <c r="U36" s="13"/>
      <c r="V36" s="13"/>
      <c r="W36" s="13"/>
      <c r="X36" s="13"/>
      <c r="Y36" s="13" t="s">
        <v>33</v>
      </c>
      <c r="Z36" s="13" t="s">
        <v>33</v>
      </c>
      <c r="AA36" s="13" t="s">
        <v>33</v>
      </c>
      <c r="AB36" s="5" t="s">
        <v>167</v>
      </c>
      <c r="AC36" s="6">
        <v>2260</v>
      </c>
      <c r="AD36" s="6"/>
      <c r="AE36" s="6"/>
      <c r="AF36" s="10">
        <v>15</v>
      </c>
      <c r="AG36" s="10"/>
      <c r="AH36" s="10"/>
      <c r="AI36" s="10"/>
      <c r="AJ36" s="10">
        <v>15</v>
      </c>
      <c r="AK36" s="10">
        <v>90</v>
      </c>
      <c r="AL36" s="10">
        <f t="shared" si="8"/>
        <v>0</v>
      </c>
      <c r="AM36" s="10">
        <f t="shared" si="9"/>
        <v>90</v>
      </c>
    </row>
    <row r="37" spans="1:39" ht="15.75" hidden="1" customHeight="1" x14ac:dyDescent="0.25">
      <c r="A37" s="4">
        <v>26</v>
      </c>
      <c r="B37" s="7" t="s">
        <v>136</v>
      </c>
      <c r="C37" s="6" t="s">
        <v>340</v>
      </c>
      <c r="D37" s="6" t="s">
        <v>564</v>
      </c>
      <c r="E37" s="6" t="s">
        <v>348</v>
      </c>
      <c r="F37" s="5" t="s">
        <v>563</v>
      </c>
      <c r="G37" s="5">
        <v>13010303</v>
      </c>
      <c r="H37" s="5" t="s">
        <v>34</v>
      </c>
      <c r="I37" s="5" t="s">
        <v>35</v>
      </c>
      <c r="J37" s="6" t="s">
        <v>168</v>
      </c>
      <c r="K37" s="6" t="s">
        <v>169</v>
      </c>
      <c r="L37" s="6" t="s">
        <v>593</v>
      </c>
      <c r="M37" s="7" t="s">
        <v>45</v>
      </c>
      <c r="N37" s="7"/>
      <c r="O37" s="7">
        <v>6774.77</v>
      </c>
      <c r="P37" s="7">
        <v>26.67</v>
      </c>
      <c r="Q37" s="7">
        <v>300</v>
      </c>
      <c r="R37" s="7">
        <f t="shared" ref="R37:R47" si="10">O37-P37-Q37</f>
        <v>6448.1</v>
      </c>
      <c r="S37" s="7">
        <v>0</v>
      </c>
      <c r="T37" s="7">
        <f t="shared" ref="T37:T47" si="11">R37+S37</f>
        <v>6448.1</v>
      </c>
      <c r="U37" s="7">
        <f t="shared" ref="U37:U47" si="12">O37+S37</f>
        <v>6774.77</v>
      </c>
      <c r="V37" s="58" t="s">
        <v>467</v>
      </c>
      <c r="W37" s="35">
        <v>0</v>
      </c>
      <c r="X37" s="35" t="s">
        <v>475</v>
      </c>
      <c r="Y37" s="8" t="s">
        <v>38</v>
      </c>
      <c r="Z37" s="9"/>
      <c r="AA37" s="7" t="s">
        <v>39</v>
      </c>
      <c r="AB37" s="13" t="s">
        <v>170</v>
      </c>
      <c r="AC37" s="6">
        <v>2478</v>
      </c>
      <c r="AD37" s="6"/>
      <c r="AE37" s="6"/>
      <c r="AF37" s="10">
        <v>300</v>
      </c>
      <c r="AG37" s="151">
        <f>AF37*7.1</f>
        <v>2130</v>
      </c>
      <c r="AH37" s="10"/>
      <c r="AI37" s="10"/>
      <c r="AJ37" s="10">
        <v>0</v>
      </c>
      <c r="AK37" s="10">
        <v>0</v>
      </c>
      <c r="AL37" s="10">
        <f t="shared" si="8"/>
        <v>0</v>
      </c>
      <c r="AM37" s="10">
        <f t="shared" si="9"/>
        <v>0</v>
      </c>
    </row>
    <row r="38" spans="1:39" s="59" customFormat="1" ht="15.75" hidden="1" customHeight="1" x14ac:dyDescent="0.25">
      <c r="A38" s="4">
        <v>27</v>
      </c>
      <c r="B38" s="7" t="s">
        <v>136</v>
      </c>
      <c r="C38" s="6" t="s">
        <v>142</v>
      </c>
      <c r="D38" s="6" t="s">
        <v>547</v>
      </c>
      <c r="E38" s="5" t="s">
        <v>33</v>
      </c>
      <c r="F38" s="6" t="s">
        <v>33</v>
      </c>
      <c r="G38" s="6">
        <v>1301030101</v>
      </c>
      <c r="H38" s="6" t="s">
        <v>34</v>
      </c>
      <c r="I38" s="7" t="s">
        <v>42</v>
      </c>
      <c r="J38" s="6" t="s">
        <v>43</v>
      </c>
      <c r="K38" s="6" t="s">
        <v>171</v>
      </c>
      <c r="L38" s="6" t="s">
        <v>592</v>
      </c>
      <c r="M38" s="7" t="s">
        <v>56</v>
      </c>
      <c r="N38" s="7"/>
      <c r="O38" s="7">
        <v>2055.4299999999998</v>
      </c>
      <c r="P38" s="7">
        <v>26.67</v>
      </c>
      <c r="Q38" s="7">
        <v>300</v>
      </c>
      <c r="R38" s="7">
        <f t="shared" si="10"/>
        <v>1728.7599999999998</v>
      </c>
      <c r="S38" s="7">
        <v>0</v>
      </c>
      <c r="T38" s="7">
        <f t="shared" si="11"/>
        <v>1728.7599999999998</v>
      </c>
      <c r="U38" s="7">
        <f t="shared" si="12"/>
        <v>2055.4299999999998</v>
      </c>
      <c r="V38" s="36" t="s">
        <v>445</v>
      </c>
      <c r="W38" s="35">
        <f t="shared" ref="W38:W47" si="13">U38</f>
        <v>2055.4299999999998</v>
      </c>
      <c r="X38" s="35"/>
      <c r="Y38" s="8" t="s">
        <v>38</v>
      </c>
      <c r="Z38" s="9"/>
      <c r="AA38" s="7" t="s">
        <v>39</v>
      </c>
      <c r="AB38" s="6" t="s">
        <v>548</v>
      </c>
      <c r="AC38" s="6">
        <v>2920</v>
      </c>
      <c r="AD38" s="6"/>
      <c r="AE38" s="6"/>
      <c r="AF38" s="10">
        <v>110</v>
      </c>
      <c r="AG38" s="151">
        <f t="shared" ref="AG38:AG47" si="14">AF38*6.8</f>
        <v>748</v>
      </c>
      <c r="AH38" s="10"/>
      <c r="AI38" s="10"/>
      <c r="AJ38" s="10">
        <v>0</v>
      </c>
      <c r="AK38" s="10">
        <v>0</v>
      </c>
      <c r="AL38" s="10">
        <f t="shared" si="8"/>
        <v>0</v>
      </c>
      <c r="AM38" s="10">
        <f t="shared" si="9"/>
        <v>0</v>
      </c>
    </row>
    <row r="39" spans="1:39" ht="15.75" customHeight="1" x14ac:dyDescent="0.25">
      <c r="A39" s="4">
        <v>28</v>
      </c>
      <c r="B39" s="5" t="s">
        <v>136</v>
      </c>
      <c r="C39" s="6" t="s">
        <v>142</v>
      </c>
      <c r="D39" s="6" t="s">
        <v>152</v>
      </c>
      <c r="E39" s="5" t="s">
        <v>33</v>
      </c>
      <c r="F39" s="6" t="s">
        <v>33</v>
      </c>
      <c r="G39" s="6">
        <v>1301030201</v>
      </c>
      <c r="H39" s="6" t="s">
        <v>34</v>
      </c>
      <c r="I39" s="7" t="s">
        <v>82</v>
      </c>
      <c r="J39" s="6" t="s">
        <v>82</v>
      </c>
      <c r="K39" s="6" t="s">
        <v>172</v>
      </c>
      <c r="L39" s="6" t="s">
        <v>592</v>
      </c>
      <c r="M39" s="7" t="s">
        <v>56</v>
      </c>
      <c r="N39" s="7"/>
      <c r="O39" s="7">
        <v>1141.68</v>
      </c>
      <c r="P39" s="7">
        <v>32.33</v>
      </c>
      <c r="Q39" s="7">
        <v>250</v>
      </c>
      <c r="R39" s="7">
        <f t="shared" si="10"/>
        <v>859.35000000000014</v>
      </c>
      <c r="S39" s="7">
        <v>0</v>
      </c>
      <c r="T39" s="7">
        <f t="shared" si="11"/>
        <v>859.35000000000014</v>
      </c>
      <c r="U39" s="7">
        <f t="shared" si="12"/>
        <v>1141.68</v>
      </c>
      <c r="V39" s="36" t="s">
        <v>445</v>
      </c>
      <c r="W39" s="35">
        <f t="shared" si="13"/>
        <v>1141.68</v>
      </c>
      <c r="X39" s="35"/>
      <c r="Y39" s="8" t="s">
        <v>38</v>
      </c>
      <c r="Z39" s="9"/>
      <c r="AA39" s="7" t="s">
        <v>39</v>
      </c>
      <c r="AB39" s="6" t="s">
        <v>173</v>
      </c>
      <c r="AC39" s="6">
        <v>1136</v>
      </c>
      <c r="AD39" s="6"/>
      <c r="AE39" s="6"/>
      <c r="AF39" s="10">
        <v>30</v>
      </c>
      <c r="AG39" s="151">
        <f t="shared" si="14"/>
        <v>204</v>
      </c>
      <c r="AH39" s="10"/>
      <c r="AI39" s="10"/>
      <c r="AJ39" s="10">
        <v>0</v>
      </c>
      <c r="AK39" s="10">
        <v>0</v>
      </c>
      <c r="AL39" s="10">
        <f t="shared" si="8"/>
        <v>0</v>
      </c>
      <c r="AM39" s="10">
        <f t="shared" si="9"/>
        <v>0</v>
      </c>
    </row>
    <row r="40" spans="1:39" ht="15.75" hidden="1" customHeight="1" x14ac:dyDescent="0.25">
      <c r="A40" s="4">
        <v>29</v>
      </c>
      <c r="B40" s="5" t="s">
        <v>136</v>
      </c>
      <c r="C40" s="6" t="s">
        <v>142</v>
      </c>
      <c r="D40" s="6" t="s">
        <v>152</v>
      </c>
      <c r="E40" s="12" t="s">
        <v>157</v>
      </c>
      <c r="F40" s="7" t="s">
        <v>158</v>
      </c>
      <c r="G40" s="12">
        <v>1301030402</v>
      </c>
      <c r="H40" s="7" t="s">
        <v>34</v>
      </c>
      <c r="I40" s="7" t="s">
        <v>42</v>
      </c>
      <c r="J40" s="6" t="s">
        <v>43</v>
      </c>
      <c r="K40" s="6" t="s">
        <v>174</v>
      </c>
      <c r="L40" s="6" t="s">
        <v>594</v>
      </c>
      <c r="M40" s="7" t="s">
        <v>98</v>
      </c>
      <c r="N40" s="7"/>
      <c r="O40" s="7">
        <v>2055.4299999999998</v>
      </c>
      <c r="P40" s="7">
        <v>26.67</v>
      </c>
      <c r="Q40" s="7">
        <v>300</v>
      </c>
      <c r="R40" s="7">
        <f t="shared" si="10"/>
        <v>1728.7599999999998</v>
      </c>
      <c r="S40" s="7">
        <v>0</v>
      </c>
      <c r="T40" s="7">
        <f t="shared" si="11"/>
        <v>1728.7599999999998</v>
      </c>
      <c r="U40" s="7">
        <f t="shared" si="12"/>
        <v>2055.4299999999998</v>
      </c>
      <c r="V40" s="36" t="s">
        <v>445</v>
      </c>
      <c r="W40" s="35">
        <f t="shared" si="13"/>
        <v>2055.4299999999998</v>
      </c>
      <c r="X40" s="35"/>
      <c r="Y40" s="8" t="s">
        <v>38</v>
      </c>
      <c r="Z40" s="9"/>
      <c r="AA40" s="7" t="s">
        <v>39</v>
      </c>
      <c r="AB40" s="5" t="s">
        <v>546</v>
      </c>
      <c r="AC40" s="6">
        <v>3257</v>
      </c>
      <c r="AD40" s="6"/>
      <c r="AE40" s="6"/>
      <c r="AF40" s="10">
        <v>75</v>
      </c>
      <c r="AG40" s="151">
        <f t="shared" si="14"/>
        <v>510</v>
      </c>
      <c r="AH40" s="10"/>
      <c r="AI40" s="10"/>
      <c r="AJ40" s="10">
        <v>2</v>
      </c>
      <c r="AK40" s="10">
        <v>30</v>
      </c>
      <c r="AL40" s="10">
        <f t="shared" si="8"/>
        <v>0</v>
      </c>
      <c r="AM40" s="10">
        <f t="shared" si="9"/>
        <v>30</v>
      </c>
    </row>
    <row r="41" spans="1:39" ht="15.75" hidden="1" customHeight="1" x14ac:dyDescent="0.25">
      <c r="A41" s="4">
        <v>30</v>
      </c>
      <c r="B41" s="5" t="s">
        <v>136</v>
      </c>
      <c r="C41" s="6" t="s">
        <v>142</v>
      </c>
      <c r="D41" s="6" t="s">
        <v>152</v>
      </c>
      <c r="E41" s="12" t="s">
        <v>157</v>
      </c>
      <c r="F41" s="7" t="s">
        <v>165</v>
      </c>
      <c r="G41" s="12">
        <v>1301030403</v>
      </c>
      <c r="H41" s="7" t="s">
        <v>34</v>
      </c>
      <c r="I41" s="6" t="s">
        <v>95</v>
      </c>
      <c r="J41" s="6" t="s">
        <v>96</v>
      </c>
      <c r="K41" s="6" t="s">
        <v>175</v>
      </c>
      <c r="L41" s="6" t="s">
        <v>595</v>
      </c>
      <c r="M41" s="7" t="s">
        <v>98</v>
      </c>
      <c r="N41" s="7"/>
      <c r="O41" s="7">
        <v>3359.85</v>
      </c>
      <c r="P41" s="7">
        <v>26.67</v>
      </c>
      <c r="Q41" s="7">
        <v>300</v>
      </c>
      <c r="R41" s="7">
        <f t="shared" si="10"/>
        <v>3033.18</v>
      </c>
      <c r="S41" s="7">
        <v>0</v>
      </c>
      <c r="T41" s="7">
        <f t="shared" si="11"/>
        <v>3033.18</v>
      </c>
      <c r="U41" s="7">
        <f t="shared" si="12"/>
        <v>3359.85</v>
      </c>
      <c r="V41" s="36" t="s">
        <v>445</v>
      </c>
      <c r="W41" s="35">
        <f t="shared" si="13"/>
        <v>3359.85</v>
      </c>
      <c r="X41" s="35"/>
      <c r="Y41" s="8" t="s">
        <v>38</v>
      </c>
      <c r="Z41" s="9"/>
      <c r="AA41" s="7" t="s">
        <v>39</v>
      </c>
      <c r="AB41" s="5" t="s">
        <v>548</v>
      </c>
      <c r="AC41" s="6">
        <v>2260</v>
      </c>
      <c r="AD41" s="6"/>
      <c r="AE41" s="6"/>
      <c r="AF41" s="10">
        <v>150</v>
      </c>
      <c r="AG41" s="151">
        <f t="shared" si="14"/>
        <v>1020</v>
      </c>
      <c r="AH41" s="10"/>
      <c r="AI41" s="10"/>
      <c r="AJ41" s="10">
        <v>1</v>
      </c>
      <c r="AK41" s="10">
        <v>25</v>
      </c>
      <c r="AL41" s="10">
        <f t="shared" si="8"/>
        <v>0</v>
      </c>
      <c r="AM41" s="10">
        <f t="shared" si="9"/>
        <v>25</v>
      </c>
    </row>
    <row r="42" spans="1:39" ht="15.75" hidden="1" customHeight="1" x14ac:dyDescent="0.25">
      <c r="A42" s="4">
        <v>32</v>
      </c>
      <c r="B42" s="5" t="s">
        <v>136</v>
      </c>
      <c r="C42" s="6" t="s">
        <v>142</v>
      </c>
      <c r="D42" s="6" t="s">
        <v>152</v>
      </c>
      <c r="E42" s="12" t="s">
        <v>157</v>
      </c>
      <c r="F42" s="7" t="s">
        <v>162</v>
      </c>
      <c r="G42" s="12">
        <v>1301030401</v>
      </c>
      <c r="H42" s="7" t="s">
        <v>34</v>
      </c>
      <c r="I42" s="6" t="s">
        <v>95</v>
      </c>
      <c r="J42" s="6" t="s">
        <v>96</v>
      </c>
      <c r="K42" s="6" t="s">
        <v>178</v>
      </c>
      <c r="L42" s="6" t="s">
        <v>590</v>
      </c>
      <c r="M42" s="7" t="s">
        <v>98</v>
      </c>
      <c r="N42" s="7"/>
      <c r="O42" s="7">
        <v>3359.85</v>
      </c>
      <c r="P42" s="7">
        <v>26.67</v>
      </c>
      <c r="Q42" s="7">
        <v>300</v>
      </c>
      <c r="R42" s="7">
        <f t="shared" si="10"/>
        <v>3033.18</v>
      </c>
      <c r="S42" s="7">
        <v>0</v>
      </c>
      <c r="T42" s="7">
        <f t="shared" si="11"/>
        <v>3033.18</v>
      </c>
      <c r="U42" s="7">
        <f t="shared" si="12"/>
        <v>3359.85</v>
      </c>
      <c r="V42" s="36" t="s">
        <v>445</v>
      </c>
      <c r="W42" s="35">
        <f t="shared" si="13"/>
        <v>3359.85</v>
      </c>
      <c r="X42" s="35"/>
      <c r="Y42" s="8" t="s">
        <v>38</v>
      </c>
      <c r="Z42" s="9"/>
      <c r="AA42" s="7" t="s">
        <v>39</v>
      </c>
      <c r="AB42" s="5" t="s">
        <v>548</v>
      </c>
      <c r="AC42" s="6">
        <v>2878</v>
      </c>
      <c r="AD42" s="6"/>
      <c r="AE42" s="6"/>
      <c r="AF42" s="10">
        <v>180</v>
      </c>
      <c r="AG42" s="151">
        <f t="shared" si="14"/>
        <v>1224</v>
      </c>
      <c r="AH42" s="10"/>
      <c r="AI42" s="10"/>
      <c r="AJ42" s="10">
        <v>2</v>
      </c>
      <c r="AK42" s="10">
        <v>45</v>
      </c>
      <c r="AL42" s="10">
        <f t="shared" si="8"/>
        <v>0</v>
      </c>
      <c r="AM42" s="10">
        <f t="shared" si="9"/>
        <v>45</v>
      </c>
    </row>
    <row r="43" spans="1:39" ht="15.75" customHeight="1" x14ac:dyDescent="0.25">
      <c r="A43" s="4">
        <v>33</v>
      </c>
      <c r="B43" s="5" t="s">
        <v>136</v>
      </c>
      <c r="C43" s="6" t="s">
        <v>142</v>
      </c>
      <c r="D43" s="6" t="s">
        <v>152</v>
      </c>
      <c r="E43" s="12" t="s">
        <v>157</v>
      </c>
      <c r="F43" s="7" t="s">
        <v>158</v>
      </c>
      <c r="G43" s="12">
        <v>1301030402</v>
      </c>
      <c r="H43" s="7" t="s">
        <v>143</v>
      </c>
      <c r="I43" s="7" t="s">
        <v>82</v>
      </c>
      <c r="J43" s="6" t="s">
        <v>82</v>
      </c>
      <c r="K43" s="6" t="s">
        <v>179</v>
      </c>
      <c r="L43" s="6" t="s">
        <v>591</v>
      </c>
      <c r="M43" s="7" t="s">
        <v>98</v>
      </c>
      <c r="N43" s="7"/>
      <c r="O43" s="7">
        <v>1141.68</v>
      </c>
      <c r="P43" s="7">
        <v>32.33</v>
      </c>
      <c r="Q43" s="7">
        <v>250</v>
      </c>
      <c r="R43" s="7">
        <f t="shared" si="10"/>
        <v>859.35000000000014</v>
      </c>
      <c r="S43" s="7">
        <v>0</v>
      </c>
      <c r="T43" s="7">
        <f t="shared" si="11"/>
        <v>859.35000000000014</v>
      </c>
      <c r="U43" s="7">
        <f t="shared" si="12"/>
        <v>1141.68</v>
      </c>
      <c r="V43" s="36" t="s">
        <v>445</v>
      </c>
      <c r="W43" s="35">
        <f t="shared" si="13"/>
        <v>1141.68</v>
      </c>
      <c r="X43" s="35"/>
      <c r="Y43" s="8" t="s">
        <v>38</v>
      </c>
      <c r="Z43" s="9"/>
      <c r="AA43" s="7" t="s">
        <v>39</v>
      </c>
      <c r="AB43" s="5" t="s">
        <v>160</v>
      </c>
      <c r="AC43" s="6">
        <v>3257</v>
      </c>
      <c r="AD43" s="6"/>
      <c r="AE43" s="6"/>
      <c r="AF43" s="10">
        <v>35</v>
      </c>
      <c r="AG43" s="151">
        <f t="shared" si="14"/>
        <v>238</v>
      </c>
      <c r="AH43" s="10"/>
      <c r="AI43" s="10"/>
      <c r="AJ43" s="10">
        <v>0</v>
      </c>
      <c r="AK43" s="10">
        <v>0</v>
      </c>
      <c r="AL43" s="10">
        <f t="shared" si="8"/>
        <v>0</v>
      </c>
      <c r="AM43" s="10">
        <f t="shared" si="9"/>
        <v>0</v>
      </c>
    </row>
    <row r="44" spans="1:39" ht="15.75" customHeight="1" x14ac:dyDescent="0.25">
      <c r="A44" s="4">
        <v>37</v>
      </c>
      <c r="B44" s="5" t="s">
        <v>136</v>
      </c>
      <c r="C44" s="6" t="s">
        <v>142</v>
      </c>
      <c r="D44" s="6" t="s">
        <v>152</v>
      </c>
      <c r="E44" s="12" t="s">
        <v>157</v>
      </c>
      <c r="F44" s="7" t="s">
        <v>158</v>
      </c>
      <c r="G44" s="12">
        <v>1301030402</v>
      </c>
      <c r="H44" s="7" t="s">
        <v>182</v>
      </c>
      <c r="I44" s="7" t="s">
        <v>82</v>
      </c>
      <c r="J44" s="6" t="s">
        <v>82</v>
      </c>
      <c r="K44" s="6" t="s">
        <v>183</v>
      </c>
      <c r="L44" s="6" t="s">
        <v>593</v>
      </c>
      <c r="M44" s="7" t="s">
        <v>37</v>
      </c>
      <c r="N44" s="7"/>
      <c r="O44" s="7">
        <v>1141.68</v>
      </c>
      <c r="P44" s="7">
        <v>32.33</v>
      </c>
      <c r="Q44" s="7">
        <v>250</v>
      </c>
      <c r="R44" s="7">
        <f t="shared" si="10"/>
        <v>859.35000000000014</v>
      </c>
      <c r="S44" s="7">
        <v>0</v>
      </c>
      <c r="T44" s="7">
        <f t="shared" si="11"/>
        <v>859.35000000000014</v>
      </c>
      <c r="U44" s="7">
        <f t="shared" si="12"/>
        <v>1141.68</v>
      </c>
      <c r="V44" s="36" t="s">
        <v>445</v>
      </c>
      <c r="W44" s="35">
        <f t="shared" si="13"/>
        <v>1141.68</v>
      </c>
      <c r="X44" s="35"/>
      <c r="Y44" s="8" t="s">
        <v>38</v>
      </c>
      <c r="Z44" s="9"/>
      <c r="AA44" s="7" t="s">
        <v>39</v>
      </c>
      <c r="AB44" s="5" t="s">
        <v>160</v>
      </c>
      <c r="AC44" s="6">
        <v>3257</v>
      </c>
      <c r="AD44" s="6"/>
      <c r="AE44" s="6"/>
      <c r="AF44" s="10">
        <v>40</v>
      </c>
      <c r="AG44" s="151">
        <f t="shared" si="14"/>
        <v>272</v>
      </c>
      <c r="AH44" s="10"/>
      <c r="AI44" s="10"/>
      <c r="AJ44" s="10">
        <v>1</v>
      </c>
      <c r="AK44" s="10">
        <v>20</v>
      </c>
      <c r="AL44" s="10">
        <f t="shared" si="8"/>
        <v>0</v>
      </c>
      <c r="AM44" s="10">
        <f t="shared" si="9"/>
        <v>20</v>
      </c>
    </row>
    <row r="45" spans="1:39" ht="15.75" customHeight="1" x14ac:dyDescent="0.25">
      <c r="A45" s="4">
        <v>38</v>
      </c>
      <c r="B45" s="5" t="s">
        <v>136</v>
      </c>
      <c r="C45" s="6" t="s">
        <v>142</v>
      </c>
      <c r="D45" s="6" t="s">
        <v>152</v>
      </c>
      <c r="E45" s="12" t="s">
        <v>157</v>
      </c>
      <c r="F45" s="7" t="s">
        <v>162</v>
      </c>
      <c r="G45" s="12">
        <v>1301030401</v>
      </c>
      <c r="H45" s="7" t="s">
        <v>184</v>
      </c>
      <c r="I45" s="7" t="s">
        <v>82</v>
      </c>
      <c r="J45" s="6" t="s">
        <v>82</v>
      </c>
      <c r="K45" s="6" t="s">
        <v>185</v>
      </c>
      <c r="L45" s="6" t="s">
        <v>593</v>
      </c>
      <c r="M45" s="7" t="s">
        <v>37</v>
      </c>
      <c r="N45" s="7"/>
      <c r="O45" s="7">
        <v>1141.68</v>
      </c>
      <c r="P45" s="7">
        <v>32.33</v>
      </c>
      <c r="Q45" s="7">
        <v>250</v>
      </c>
      <c r="R45" s="7">
        <f t="shared" si="10"/>
        <v>859.35000000000014</v>
      </c>
      <c r="S45" s="7">
        <v>0</v>
      </c>
      <c r="T45" s="7">
        <f t="shared" si="11"/>
        <v>859.35000000000014</v>
      </c>
      <c r="U45" s="7">
        <f t="shared" si="12"/>
        <v>1141.68</v>
      </c>
      <c r="V45" s="36" t="s">
        <v>445</v>
      </c>
      <c r="W45" s="35">
        <f t="shared" si="13"/>
        <v>1141.68</v>
      </c>
      <c r="X45" s="35"/>
      <c r="Y45" s="8" t="s">
        <v>38</v>
      </c>
      <c r="Z45" s="9"/>
      <c r="AA45" s="7" t="s">
        <v>39</v>
      </c>
      <c r="AB45" s="5" t="s">
        <v>164</v>
      </c>
      <c r="AC45" s="6">
        <v>2878</v>
      </c>
      <c r="AD45" s="6"/>
      <c r="AE45" s="6"/>
      <c r="AF45" s="10">
        <v>35</v>
      </c>
      <c r="AG45" s="151">
        <f t="shared" si="14"/>
        <v>238</v>
      </c>
      <c r="AH45" s="10"/>
      <c r="AI45" s="10"/>
      <c r="AJ45" s="10">
        <v>0</v>
      </c>
      <c r="AK45" s="10">
        <v>0</v>
      </c>
      <c r="AL45" s="10">
        <f t="shared" si="8"/>
        <v>0</v>
      </c>
      <c r="AM45" s="10">
        <f t="shared" si="9"/>
        <v>0</v>
      </c>
    </row>
    <row r="46" spans="1:39" ht="15.75" customHeight="1" x14ac:dyDescent="0.25">
      <c r="A46" s="4">
        <v>39</v>
      </c>
      <c r="B46" s="5" t="s">
        <v>136</v>
      </c>
      <c r="C46" s="6" t="s">
        <v>142</v>
      </c>
      <c r="D46" s="6" t="s">
        <v>605</v>
      </c>
      <c r="E46" s="12" t="s">
        <v>157</v>
      </c>
      <c r="F46" s="7" t="s">
        <v>162</v>
      </c>
      <c r="G46" s="12">
        <v>1301030401</v>
      </c>
      <c r="H46" s="6" t="s">
        <v>186</v>
      </c>
      <c r="I46" s="7" t="s">
        <v>82</v>
      </c>
      <c r="J46" s="6" t="s">
        <v>82</v>
      </c>
      <c r="K46" s="6" t="s">
        <v>187</v>
      </c>
      <c r="L46" s="6" t="s">
        <v>593</v>
      </c>
      <c r="M46" s="7" t="s">
        <v>37</v>
      </c>
      <c r="N46" s="7"/>
      <c r="O46" s="7">
        <v>1141.68</v>
      </c>
      <c r="P46" s="7">
        <v>32.33</v>
      </c>
      <c r="Q46" s="7">
        <v>250</v>
      </c>
      <c r="R46" s="7">
        <f t="shared" si="10"/>
        <v>859.35000000000014</v>
      </c>
      <c r="S46" s="7">
        <v>0</v>
      </c>
      <c r="T46" s="7">
        <f t="shared" si="11"/>
        <v>859.35000000000014</v>
      </c>
      <c r="U46" s="7">
        <f t="shared" si="12"/>
        <v>1141.68</v>
      </c>
      <c r="V46" s="36" t="s">
        <v>445</v>
      </c>
      <c r="W46" s="35">
        <f t="shared" si="13"/>
        <v>1141.68</v>
      </c>
      <c r="X46" s="35"/>
      <c r="Y46" s="8" t="s">
        <v>38</v>
      </c>
      <c r="Z46" s="9"/>
      <c r="AA46" s="7" t="s">
        <v>39</v>
      </c>
      <c r="AB46" s="5" t="s">
        <v>164</v>
      </c>
      <c r="AC46" s="6">
        <v>2878</v>
      </c>
      <c r="AD46" s="6"/>
      <c r="AE46" s="6"/>
      <c r="AF46" s="10">
        <v>30</v>
      </c>
      <c r="AG46" s="151">
        <f t="shared" si="14"/>
        <v>204</v>
      </c>
      <c r="AH46" s="10"/>
      <c r="AI46" s="10"/>
      <c r="AJ46" s="10">
        <v>0</v>
      </c>
      <c r="AK46" s="10">
        <v>0</v>
      </c>
      <c r="AL46" s="10">
        <f t="shared" si="8"/>
        <v>0</v>
      </c>
      <c r="AM46" s="10">
        <f t="shared" si="9"/>
        <v>0</v>
      </c>
    </row>
    <row r="47" spans="1:39" ht="15.75" hidden="1" customHeight="1" x14ac:dyDescent="0.25">
      <c r="A47" s="4">
        <v>40</v>
      </c>
      <c r="B47" s="7" t="s">
        <v>136</v>
      </c>
      <c r="C47" s="6" t="s">
        <v>142</v>
      </c>
      <c r="D47" s="6" t="s">
        <v>152</v>
      </c>
      <c r="E47" s="5" t="s">
        <v>33</v>
      </c>
      <c r="F47" s="6" t="s">
        <v>33</v>
      </c>
      <c r="G47" s="6">
        <v>1301030201</v>
      </c>
      <c r="H47" s="6" t="s">
        <v>34</v>
      </c>
      <c r="I47" s="6" t="s">
        <v>95</v>
      </c>
      <c r="J47" s="6" t="s">
        <v>96</v>
      </c>
      <c r="K47" s="6" t="s">
        <v>188</v>
      </c>
      <c r="L47" s="6" t="s">
        <v>598</v>
      </c>
      <c r="M47" s="7" t="s">
        <v>37</v>
      </c>
      <c r="N47" s="7"/>
      <c r="O47" s="7">
        <v>3359.85</v>
      </c>
      <c r="P47" s="7">
        <v>26.67</v>
      </c>
      <c r="Q47" s="7">
        <v>300</v>
      </c>
      <c r="R47" s="7">
        <f t="shared" si="10"/>
        <v>3033.18</v>
      </c>
      <c r="S47" s="7">
        <v>0</v>
      </c>
      <c r="T47" s="7">
        <f t="shared" si="11"/>
        <v>3033.18</v>
      </c>
      <c r="U47" s="7">
        <f t="shared" si="12"/>
        <v>3359.85</v>
      </c>
      <c r="V47" s="36" t="s">
        <v>445</v>
      </c>
      <c r="W47" s="35">
        <f t="shared" si="13"/>
        <v>3359.85</v>
      </c>
      <c r="X47" s="35"/>
      <c r="Y47" s="8" t="s">
        <v>38</v>
      </c>
      <c r="Z47" s="9"/>
      <c r="AA47" s="7" t="s">
        <v>39</v>
      </c>
      <c r="AB47" s="5" t="s">
        <v>548</v>
      </c>
      <c r="AC47" s="6">
        <v>2505</v>
      </c>
      <c r="AD47" s="6"/>
      <c r="AE47" s="6"/>
      <c r="AF47" s="10">
        <v>180</v>
      </c>
      <c r="AG47" s="151">
        <f t="shared" si="14"/>
        <v>1224</v>
      </c>
      <c r="AH47" s="10"/>
      <c r="AI47" s="10"/>
      <c r="AJ47" s="10">
        <v>6</v>
      </c>
      <c r="AK47" s="10">
        <v>132</v>
      </c>
      <c r="AL47" s="10">
        <f t="shared" si="8"/>
        <v>0</v>
      </c>
      <c r="AM47" s="10">
        <f t="shared" si="9"/>
        <v>132</v>
      </c>
    </row>
    <row r="48" spans="1:39" s="59" customFormat="1" ht="15.75" hidden="1" customHeight="1" x14ac:dyDescent="0.25">
      <c r="A48" s="4" t="s">
        <v>33</v>
      </c>
      <c r="B48" s="7" t="s">
        <v>136</v>
      </c>
      <c r="C48" s="6" t="s">
        <v>189</v>
      </c>
      <c r="D48" s="6" t="s">
        <v>190</v>
      </c>
      <c r="E48" s="12" t="s">
        <v>191</v>
      </c>
      <c r="F48" s="7" t="s">
        <v>33</v>
      </c>
      <c r="G48" s="12">
        <v>13010410</v>
      </c>
      <c r="H48" s="7" t="s">
        <v>77</v>
      </c>
      <c r="I48" s="7" t="s">
        <v>82</v>
      </c>
      <c r="J48" s="13" t="s">
        <v>82</v>
      </c>
      <c r="K48" s="7" t="s">
        <v>192</v>
      </c>
      <c r="L48" s="7"/>
      <c r="M48" s="7" t="s">
        <v>90</v>
      </c>
      <c r="N48" s="7"/>
      <c r="O48" s="13" t="s">
        <v>33</v>
      </c>
      <c r="P48" s="13" t="s">
        <v>33</v>
      </c>
      <c r="Q48" s="13" t="s">
        <v>33</v>
      </c>
      <c r="R48" s="13" t="s">
        <v>33</v>
      </c>
      <c r="S48" s="13" t="s">
        <v>33</v>
      </c>
      <c r="T48" s="13" t="s">
        <v>33</v>
      </c>
      <c r="U48" s="13"/>
      <c r="V48" s="13"/>
      <c r="W48" s="13"/>
      <c r="X48" s="13"/>
      <c r="Y48" s="13" t="s">
        <v>33</v>
      </c>
      <c r="Z48" s="13" t="s">
        <v>33</v>
      </c>
      <c r="AA48" s="13" t="s">
        <v>33</v>
      </c>
      <c r="AB48" s="13" t="s">
        <v>193</v>
      </c>
      <c r="AC48" s="6">
        <v>3282</v>
      </c>
      <c r="AD48" s="6"/>
      <c r="AE48" s="6"/>
      <c r="AF48" s="10">
        <v>7</v>
      </c>
      <c r="AG48" s="10"/>
      <c r="AH48" s="10"/>
      <c r="AI48" s="10"/>
      <c r="AJ48" s="10">
        <v>0</v>
      </c>
      <c r="AK48" s="10">
        <v>0</v>
      </c>
      <c r="AL48" s="10">
        <f t="shared" si="8"/>
        <v>0</v>
      </c>
      <c r="AM48" s="10">
        <f t="shared" si="9"/>
        <v>0</v>
      </c>
    </row>
    <row r="49" spans="1:39" ht="15.75" hidden="1" customHeight="1" x14ac:dyDescent="0.25">
      <c r="A49" s="4" t="s">
        <v>33</v>
      </c>
      <c r="B49" s="7" t="s">
        <v>136</v>
      </c>
      <c r="C49" s="6" t="s">
        <v>189</v>
      </c>
      <c r="D49" s="6" t="s">
        <v>190</v>
      </c>
      <c r="E49" s="12" t="s">
        <v>194</v>
      </c>
      <c r="F49" s="7" t="s">
        <v>33</v>
      </c>
      <c r="G49" s="12">
        <v>1301040711</v>
      </c>
      <c r="H49" s="7" t="s">
        <v>195</v>
      </c>
      <c r="I49" s="7" t="s">
        <v>82</v>
      </c>
      <c r="J49" s="13" t="s">
        <v>82</v>
      </c>
      <c r="K49" s="7" t="s">
        <v>196</v>
      </c>
      <c r="L49" s="7"/>
      <c r="M49" s="7" t="s">
        <v>90</v>
      </c>
      <c r="N49" s="7"/>
      <c r="O49" s="13" t="s">
        <v>33</v>
      </c>
      <c r="P49" s="13" t="s">
        <v>33</v>
      </c>
      <c r="Q49" s="13" t="s">
        <v>33</v>
      </c>
      <c r="R49" s="13" t="s">
        <v>33</v>
      </c>
      <c r="S49" s="13" t="s">
        <v>33</v>
      </c>
      <c r="T49" s="13" t="s">
        <v>33</v>
      </c>
      <c r="U49" s="13"/>
      <c r="V49" s="13"/>
      <c r="W49" s="13"/>
      <c r="X49" s="13"/>
      <c r="Y49" s="13" t="s">
        <v>33</v>
      </c>
      <c r="Z49" s="13" t="s">
        <v>33</v>
      </c>
      <c r="AA49" s="13" t="s">
        <v>33</v>
      </c>
      <c r="AB49" s="13" t="s">
        <v>197</v>
      </c>
      <c r="AC49" s="6">
        <v>2644</v>
      </c>
      <c r="AD49" s="6"/>
      <c r="AE49" s="6"/>
      <c r="AF49" s="10">
        <v>10</v>
      </c>
      <c r="AG49" s="10"/>
      <c r="AH49" s="10"/>
      <c r="AI49" s="10"/>
      <c r="AJ49" s="10">
        <v>0</v>
      </c>
      <c r="AK49" s="10">
        <v>0</v>
      </c>
      <c r="AL49" s="10">
        <f t="shared" si="8"/>
        <v>0</v>
      </c>
      <c r="AM49" s="10">
        <f t="shared" si="9"/>
        <v>0</v>
      </c>
    </row>
    <row r="50" spans="1:39" ht="15.75" hidden="1" customHeight="1" x14ac:dyDescent="0.25">
      <c r="A50" s="4" t="s">
        <v>33</v>
      </c>
      <c r="B50" s="5" t="s">
        <v>136</v>
      </c>
      <c r="C50" s="6" t="s">
        <v>189</v>
      </c>
      <c r="D50" s="6" t="s">
        <v>190</v>
      </c>
      <c r="E50" s="12" t="s">
        <v>194</v>
      </c>
      <c r="F50" s="7" t="s">
        <v>33</v>
      </c>
      <c r="G50" s="12">
        <v>13010410</v>
      </c>
      <c r="H50" s="7" t="s">
        <v>77</v>
      </c>
      <c r="I50" s="7" t="s">
        <v>144</v>
      </c>
      <c r="J50" s="7" t="s">
        <v>144</v>
      </c>
      <c r="K50" s="7" t="s">
        <v>198</v>
      </c>
      <c r="L50" s="7"/>
      <c r="M50" s="7" t="s">
        <v>90</v>
      </c>
      <c r="N50" s="7"/>
      <c r="O50" s="13" t="s">
        <v>33</v>
      </c>
      <c r="P50" s="13" t="s">
        <v>33</v>
      </c>
      <c r="Q50" s="13" t="s">
        <v>33</v>
      </c>
      <c r="R50" s="13" t="s">
        <v>33</v>
      </c>
      <c r="S50" s="13" t="s">
        <v>33</v>
      </c>
      <c r="T50" s="13" t="s">
        <v>33</v>
      </c>
      <c r="U50" s="13"/>
      <c r="V50" s="13"/>
      <c r="W50" s="13"/>
      <c r="X50" s="13"/>
      <c r="Y50" s="13" t="s">
        <v>33</v>
      </c>
      <c r="Z50" s="13" t="s">
        <v>33</v>
      </c>
      <c r="AA50" s="13" t="s">
        <v>33</v>
      </c>
      <c r="AB50" s="5" t="s">
        <v>193</v>
      </c>
      <c r="AC50" s="6">
        <v>3282</v>
      </c>
      <c r="AD50" s="6"/>
      <c r="AE50" s="6"/>
      <c r="AF50" s="10">
        <v>0</v>
      </c>
      <c r="AG50" s="10"/>
      <c r="AH50" s="10"/>
      <c r="AI50" s="10"/>
      <c r="AJ50" s="10">
        <v>1</v>
      </c>
      <c r="AK50" s="10">
        <v>10</v>
      </c>
      <c r="AL50" s="10">
        <f t="shared" si="8"/>
        <v>0</v>
      </c>
      <c r="AM50" s="10">
        <f t="shared" si="9"/>
        <v>10</v>
      </c>
    </row>
    <row r="51" spans="1:39" ht="15.75" hidden="1" customHeight="1" x14ac:dyDescent="0.25">
      <c r="A51" s="4" t="s">
        <v>33</v>
      </c>
      <c r="B51" s="5" t="s">
        <v>136</v>
      </c>
      <c r="C51" s="6" t="s">
        <v>189</v>
      </c>
      <c r="D51" s="6" t="s">
        <v>190</v>
      </c>
      <c r="E51" s="12" t="s">
        <v>199</v>
      </c>
      <c r="F51" s="7" t="s">
        <v>33</v>
      </c>
      <c r="G51" s="12">
        <v>1301040508</v>
      </c>
      <c r="H51" s="7" t="s">
        <v>66</v>
      </c>
      <c r="I51" s="7" t="s">
        <v>144</v>
      </c>
      <c r="J51" s="7" t="s">
        <v>144</v>
      </c>
      <c r="K51" s="7" t="s">
        <v>200</v>
      </c>
      <c r="L51" s="7"/>
      <c r="M51" s="7" t="s">
        <v>90</v>
      </c>
      <c r="N51" s="7"/>
      <c r="O51" s="13" t="s">
        <v>33</v>
      </c>
      <c r="P51" s="13" t="s">
        <v>33</v>
      </c>
      <c r="Q51" s="13" t="s">
        <v>33</v>
      </c>
      <c r="R51" s="13" t="s">
        <v>33</v>
      </c>
      <c r="S51" s="13" t="s">
        <v>33</v>
      </c>
      <c r="T51" s="13" t="s">
        <v>33</v>
      </c>
      <c r="U51" s="13"/>
      <c r="V51" s="13"/>
      <c r="W51" s="13"/>
      <c r="X51" s="13"/>
      <c r="Y51" s="13" t="s">
        <v>33</v>
      </c>
      <c r="Z51" s="13" t="s">
        <v>33</v>
      </c>
      <c r="AA51" s="13" t="s">
        <v>33</v>
      </c>
      <c r="AB51" s="5" t="s">
        <v>201</v>
      </c>
      <c r="AC51" s="6">
        <v>2281</v>
      </c>
      <c r="AD51" s="6"/>
      <c r="AE51" s="6"/>
      <c r="AF51" s="10">
        <v>20</v>
      </c>
      <c r="AG51" s="10"/>
      <c r="AH51" s="10"/>
      <c r="AI51" s="10"/>
      <c r="AJ51" s="10">
        <v>4</v>
      </c>
      <c r="AK51" s="10">
        <v>85</v>
      </c>
      <c r="AL51" s="10">
        <f t="shared" ref="AL51:AL82" si="15">(AH51+AI51)/2</f>
        <v>0</v>
      </c>
      <c r="AM51" s="10">
        <f t="shared" si="9"/>
        <v>85</v>
      </c>
    </row>
    <row r="52" spans="1:39" ht="15.75" hidden="1" customHeight="1" x14ac:dyDescent="0.25">
      <c r="A52" s="4">
        <v>44</v>
      </c>
      <c r="B52" s="7" t="s">
        <v>136</v>
      </c>
      <c r="C52" s="6" t="s">
        <v>189</v>
      </c>
      <c r="D52" s="6" t="s">
        <v>190</v>
      </c>
      <c r="E52" s="6" t="s">
        <v>199</v>
      </c>
      <c r="F52" s="6" t="s">
        <v>33</v>
      </c>
      <c r="G52" s="6">
        <v>1301040508</v>
      </c>
      <c r="H52" s="6" t="s">
        <v>66</v>
      </c>
      <c r="I52" s="7" t="s">
        <v>42</v>
      </c>
      <c r="J52" s="6" t="s">
        <v>43</v>
      </c>
      <c r="K52" s="7" t="s">
        <v>207</v>
      </c>
      <c r="L52" s="175" t="s">
        <v>591</v>
      </c>
      <c r="M52" s="7" t="s">
        <v>64</v>
      </c>
      <c r="N52" s="7"/>
      <c r="O52" s="7">
        <v>2055.4299999999998</v>
      </c>
      <c r="P52" s="7">
        <v>26.67</v>
      </c>
      <c r="Q52" s="7">
        <v>300</v>
      </c>
      <c r="R52" s="7">
        <f t="shared" ref="R52:R95" si="16">O52-P52-Q52</f>
        <v>1728.7599999999998</v>
      </c>
      <c r="S52" s="7">
        <v>0</v>
      </c>
      <c r="T52" s="7">
        <f t="shared" ref="T52:T95" si="17">R52+S52</f>
        <v>1728.7599999999998</v>
      </c>
      <c r="U52" s="7">
        <f t="shared" ref="U52:U95" si="18">O52+S52</f>
        <v>2055.4299999999998</v>
      </c>
      <c r="V52" s="36" t="s">
        <v>445</v>
      </c>
      <c r="W52" s="35">
        <f>U52</f>
        <v>2055.4299999999998</v>
      </c>
      <c r="X52" s="35"/>
      <c r="Y52" s="8" t="s">
        <v>38</v>
      </c>
      <c r="Z52" s="9"/>
      <c r="AA52" s="7" t="s">
        <v>39</v>
      </c>
      <c r="AB52" s="6" t="s">
        <v>201</v>
      </c>
      <c r="AC52" s="6">
        <v>2281</v>
      </c>
      <c r="AD52" s="6"/>
      <c r="AE52" s="6"/>
      <c r="AF52" s="10">
        <v>174</v>
      </c>
      <c r="AG52" s="151">
        <f>AF52*6.8</f>
        <v>1183.2</v>
      </c>
      <c r="AH52" s="10"/>
      <c r="AI52" s="10"/>
      <c r="AJ52" s="10">
        <v>32</v>
      </c>
      <c r="AK52" s="10">
        <v>645</v>
      </c>
      <c r="AL52" s="10">
        <f t="shared" si="15"/>
        <v>0</v>
      </c>
      <c r="AM52" s="10">
        <f t="shared" si="9"/>
        <v>645</v>
      </c>
    </row>
    <row r="53" spans="1:39" ht="15.75" hidden="1" customHeight="1" x14ac:dyDescent="0.25">
      <c r="A53" s="4">
        <v>46</v>
      </c>
      <c r="B53" s="7" t="s">
        <v>136</v>
      </c>
      <c r="C53" s="6" t="s">
        <v>189</v>
      </c>
      <c r="D53" s="6" t="s">
        <v>190</v>
      </c>
      <c r="E53" s="6" t="s">
        <v>199</v>
      </c>
      <c r="F53" s="6" t="s">
        <v>539</v>
      </c>
      <c r="G53" s="70">
        <v>1301040505</v>
      </c>
      <c r="H53" s="6" t="s">
        <v>209</v>
      </c>
      <c r="I53" s="6" t="s">
        <v>95</v>
      </c>
      <c r="J53" s="6" t="s">
        <v>96</v>
      </c>
      <c r="K53" s="7" t="s">
        <v>210</v>
      </c>
      <c r="L53" s="175" t="s">
        <v>594</v>
      </c>
      <c r="M53" s="7" t="s">
        <v>64</v>
      </c>
      <c r="N53" s="7"/>
      <c r="O53" s="7">
        <v>3359.85</v>
      </c>
      <c r="P53" s="69">
        <v>26.67</v>
      </c>
      <c r="Q53" s="69">
        <v>300</v>
      </c>
      <c r="R53" s="69">
        <f t="shared" si="16"/>
        <v>3033.18</v>
      </c>
      <c r="S53" s="7">
        <v>0</v>
      </c>
      <c r="T53" s="69">
        <f t="shared" si="17"/>
        <v>3033.18</v>
      </c>
      <c r="U53" s="7">
        <f t="shared" si="18"/>
        <v>3359.85</v>
      </c>
      <c r="V53" s="36" t="s">
        <v>445</v>
      </c>
      <c r="W53" s="35">
        <v>0</v>
      </c>
      <c r="X53" s="35"/>
      <c r="Y53" s="8" t="s">
        <v>38</v>
      </c>
      <c r="Z53" s="9"/>
      <c r="AA53" s="7" t="s">
        <v>39</v>
      </c>
      <c r="AB53" s="6" t="s">
        <v>206</v>
      </c>
      <c r="AC53" s="6">
        <v>3251</v>
      </c>
      <c r="AD53" s="6"/>
      <c r="AE53" s="6"/>
      <c r="AF53" s="10">
        <v>250</v>
      </c>
      <c r="AG53" s="151">
        <f>AF53*6.8</f>
        <v>1700</v>
      </c>
      <c r="AH53" s="10"/>
      <c r="AI53" s="10"/>
      <c r="AJ53" s="10">
        <v>25</v>
      </c>
      <c r="AK53" s="10">
        <v>522</v>
      </c>
      <c r="AL53" s="10">
        <f t="shared" si="15"/>
        <v>0</v>
      </c>
      <c r="AM53" s="10">
        <f t="shared" si="9"/>
        <v>522</v>
      </c>
    </row>
    <row r="54" spans="1:39" ht="15.75" hidden="1" customHeight="1" x14ac:dyDescent="0.25">
      <c r="A54" s="4">
        <v>52</v>
      </c>
      <c r="B54" s="7" t="s">
        <v>136</v>
      </c>
      <c r="C54" s="6" t="s">
        <v>189</v>
      </c>
      <c r="D54" s="6" t="s">
        <v>190</v>
      </c>
      <c r="E54" s="6" t="s">
        <v>194</v>
      </c>
      <c r="F54" s="5" t="s">
        <v>204</v>
      </c>
      <c r="G54" s="5">
        <v>1301041002</v>
      </c>
      <c r="H54" s="5" t="s">
        <v>77</v>
      </c>
      <c r="I54" s="5" t="s">
        <v>35</v>
      </c>
      <c r="J54" s="6" t="s">
        <v>180</v>
      </c>
      <c r="K54" s="6" t="s">
        <v>213</v>
      </c>
      <c r="L54" s="6" t="s">
        <v>598</v>
      </c>
      <c r="M54" s="7" t="s">
        <v>79</v>
      </c>
      <c r="N54" s="7"/>
      <c r="O54" s="7">
        <v>6774.77</v>
      </c>
      <c r="P54" s="7">
        <v>26.67</v>
      </c>
      <c r="Q54" s="7">
        <v>300</v>
      </c>
      <c r="R54" s="7">
        <f t="shared" si="16"/>
        <v>6448.1</v>
      </c>
      <c r="S54" s="7">
        <v>0</v>
      </c>
      <c r="T54" s="7">
        <f t="shared" si="17"/>
        <v>6448.1</v>
      </c>
      <c r="U54" s="7">
        <f t="shared" si="18"/>
        <v>6774.77</v>
      </c>
      <c r="V54" s="36" t="s">
        <v>477</v>
      </c>
      <c r="W54" s="35">
        <f>U54</f>
        <v>6774.77</v>
      </c>
      <c r="X54" s="35" t="s">
        <v>482</v>
      </c>
      <c r="Y54" s="8" t="s">
        <v>38</v>
      </c>
      <c r="Z54" s="9"/>
      <c r="AA54" s="7" t="s">
        <v>39</v>
      </c>
      <c r="AB54" s="5" t="s">
        <v>538</v>
      </c>
      <c r="AC54" s="6">
        <v>2897</v>
      </c>
      <c r="AD54" s="6"/>
      <c r="AE54" s="6"/>
      <c r="AF54" s="10">
        <v>250</v>
      </c>
      <c r="AG54" s="151">
        <f>AF54*7.1</f>
        <v>1775</v>
      </c>
      <c r="AH54" s="10"/>
      <c r="AI54" s="10"/>
      <c r="AJ54" s="10">
        <v>9</v>
      </c>
      <c r="AK54" s="10">
        <v>187</v>
      </c>
      <c r="AL54" s="10">
        <f t="shared" si="15"/>
        <v>0</v>
      </c>
      <c r="AM54" s="10">
        <f t="shared" si="9"/>
        <v>187</v>
      </c>
    </row>
    <row r="55" spans="1:39" ht="15.75" hidden="1" customHeight="1" x14ac:dyDescent="0.25">
      <c r="A55" s="4">
        <v>53</v>
      </c>
      <c r="B55" s="7" t="s">
        <v>136</v>
      </c>
      <c r="C55" s="6" t="s">
        <v>189</v>
      </c>
      <c r="D55" s="6" t="s">
        <v>190</v>
      </c>
      <c r="E55" s="6" t="s">
        <v>194</v>
      </c>
      <c r="F55" s="5" t="s">
        <v>212</v>
      </c>
      <c r="G55" s="5">
        <v>1301040703</v>
      </c>
      <c r="H55" s="5" t="s">
        <v>77</v>
      </c>
      <c r="I55" s="5" t="s">
        <v>35</v>
      </c>
      <c r="J55" s="6" t="s">
        <v>180</v>
      </c>
      <c r="K55" s="6" t="s">
        <v>216</v>
      </c>
      <c r="L55" s="6" t="s">
        <v>593</v>
      </c>
      <c r="M55" s="7" t="s">
        <v>79</v>
      </c>
      <c r="N55" s="7"/>
      <c r="O55" s="7">
        <v>6774.77</v>
      </c>
      <c r="P55" s="7">
        <v>26.67</v>
      </c>
      <c r="Q55" s="7">
        <v>300</v>
      </c>
      <c r="R55" s="7">
        <f t="shared" si="16"/>
        <v>6448.1</v>
      </c>
      <c r="S55" s="7">
        <v>0</v>
      </c>
      <c r="T55" s="7">
        <f t="shared" si="17"/>
        <v>6448.1</v>
      </c>
      <c r="U55" s="7">
        <f t="shared" si="18"/>
        <v>6774.77</v>
      </c>
      <c r="V55" s="36" t="s">
        <v>445</v>
      </c>
      <c r="W55" s="35">
        <f>U55</f>
        <v>6774.77</v>
      </c>
      <c r="X55" s="35"/>
      <c r="Y55" s="8" t="s">
        <v>38</v>
      </c>
      <c r="Z55" s="9"/>
      <c r="AA55" s="7" t="s">
        <v>39</v>
      </c>
      <c r="AB55" s="5" t="s">
        <v>214</v>
      </c>
      <c r="AC55" s="6">
        <v>3406</v>
      </c>
      <c r="AD55" s="6"/>
      <c r="AE55" s="6"/>
      <c r="AF55" s="10">
        <v>210</v>
      </c>
      <c r="AG55" s="151">
        <f>AF55*7.1</f>
        <v>1491</v>
      </c>
      <c r="AH55" s="10"/>
      <c r="AI55" s="10"/>
      <c r="AJ55" s="10">
        <v>16</v>
      </c>
      <c r="AK55" s="10">
        <v>322</v>
      </c>
      <c r="AL55" s="10">
        <f t="shared" si="15"/>
        <v>0</v>
      </c>
      <c r="AM55" s="10">
        <f t="shared" si="9"/>
        <v>322</v>
      </c>
    </row>
    <row r="56" spans="1:39" s="59" customFormat="1" ht="15.75" hidden="1" customHeight="1" x14ac:dyDescent="0.25">
      <c r="A56" s="4">
        <v>56</v>
      </c>
      <c r="B56" s="7" t="s">
        <v>136</v>
      </c>
      <c r="C56" s="6" t="s">
        <v>189</v>
      </c>
      <c r="D56" s="6" t="s">
        <v>190</v>
      </c>
      <c r="E56" s="6" t="s">
        <v>194</v>
      </c>
      <c r="F56" s="6" t="s">
        <v>204</v>
      </c>
      <c r="G56" s="6">
        <v>1301041001</v>
      </c>
      <c r="H56" s="6" t="s">
        <v>77</v>
      </c>
      <c r="I56" s="7" t="s">
        <v>42</v>
      </c>
      <c r="J56" s="6" t="s">
        <v>43</v>
      </c>
      <c r="K56" s="6" t="s">
        <v>217</v>
      </c>
      <c r="L56" s="6" t="s">
        <v>594</v>
      </c>
      <c r="M56" s="7" t="s">
        <v>79</v>
      </c>
      <c r="N56" s="7"/>
      <c r="O56" s="7">
        <v>2055.4299999999998</v>
      </c>
      <c r="P56" s="7">
        <v>26.67</v>
      </c>
      <c r="Q56" s="7">
        <v>300</v>
      </c>
      <c r="R56" s="7">
        <f t="shared" si="16"/>
        <v>1728.7599999999998</v>
      </c>
      <c r="S56" s="7">
        <v>0</v>
      </c>
      <c r="T56" s="7">
        <f t="shared" si="17"/>
        <v>1728.7599999999998</v>
      </c>
      <c r="U56" s="7">
        <f t="shared" si="18"/>
        <v>2055.4299999999998</v>
      </c>
      <c r="V56" s="36" t="s">
        <v>445</v>
      </c>
      <c r="W56" s="35">
        <f>U56</f>
        <v>2055.4299999999998</v>
      </c>
      <c r="X56" s="35"/>
      <c r="Y56" s="8" t="s">
        <v>38</v>
      </c>
      <c r="Z56" s="9"/>
      <c r="AA56" s="7" t="s">
        <v>39</v>
      </c>
      <c r="AB56" s="5" t="s">
        <v>211</v>
      </c>
      <c r="AC56" s="6">
        <v>3333</v>
      </c>
      <c r="AD56" s="6"/>
      <c r="AE56" s="6"/>
      <c r="AF56" s="10">
        <v>112</v>
      </c>
      <c r="AG56" s="151">
        <f t="shared" ref="AG56:AG61" si="19">AF56*6.8</f>
        <v>761.6</v>
      </c>
      <c r="AH56" s="10"/>
      <c r="AI56" s="10"/>
      <c r="AJ56" s="10">
        <v>6</v>
      </c>
      <c r="AK56" s="10">
        <v>127</v>
      </c>
      <c r="AL56" s="10">
        <f t="shared" si="15"/>
        <v>0</v>
      </c>
      <c r="AM56" s="10">
        <f t="shared" si="9"/>
        <v>127</v>
      </c>
    </row>
    <row r="57" spans="1:39" s="59" customFormat="1" ht="15.75" hidden="1" customHeight="1" x14ac:dyDescent="0.25">
      <c r="A57" s="4">
        <v>58</v>
      </c>
      <c r="B57" s="7" t="s">
        <v>136</v>
      </c>
      <c r="C57" s="6" t="s">
        <v>189</v>
      </c>
      <c r="D57" s="6" t="s">
        <v>190</v>
      </c>
      <c r="E57" s="6" t="s">
        <v>194</v>
      </c>
      <c r="F57" s="6" t="s">
        <v>204</v>
      </c>
      <c r="G57" s="6">
        <v>1301041001</v>
      </c>
      <c r="H57" s="6" t="s">
        <v>77</v>
      </c>
      <c r="I57" s="6" t="s">
        <v>95</v>
      </c>
      <c r="J57" s="6" t="s">
        <v>96</v>
      </c>
      <c r="K57" s="6" t="s">
        <v>218</v>
      </c>
      <c r="L57" s="6" t="s">
        <v>594</v>
      </c>
      <c r="M57" s="7" t="s">
        <v>79</v>
      </c>
      <c r="N57" s="7"/>
      <c r="O57" s="7">
        <v>3359.85</v>
      </c>
      <c r="P57" s="7">
        <v>26.67</v>
      </c>
      <c r="Q57" s="7">
        <v>300</v>
      </c>
      <c r="R57" s="7">
        <f t="shared" si="16"/>
        <v>3033.18</v>
      </c>
      <c r="S57" s="7">
        <v>0</v>
      </c>
      <c r="T57" s="7">
        <f t="shared" si="17"/>
        <v>3033.18</v>
      </c>
      <c r="U57" s="7">
        <f t="shared" si="18"/>
        <v>3359.85</v>
      </c>
      <c r="V57" s="36" t="s">
        <v>445</v>
      </c>
      <c r="W57" s="35">
        <f>U57</f>
        <v>3359.85</v>
      </c>
      <c r="X57" s="35"/>
      <c r="Y57" s="8" t="s">
        <v>38</v>
      </c>
      <c r="Z57" s="9"/>
      <c r="AA57" s="7" t="s">
        <v>39</v>
      </c>
      <c r="AB57" s="5" t="s">
        <v>211</v>
      </c>
      <c r="AC57" s="6">
        <v>3333</v>
      </c>
      <c r="AD57" s="6"/>
      <c r="AE57" s="6"/>
      <c r="AF57" s="10">
        <v>230</v>
      </c>
      <c r="AG57" s="151">
        <f t="shared" si="19"/>
        <v>1564</v>
      </c>
      <c r="AH57" s="10"/>
      <c r="AI57" s="10"/>
      <c r="AJ57" s="10">
        <v>13</v>
      </c>
      <c r="AK57" s="10">
        <v>260</v>
      </c>
      <c r="AL57" s="10">
        <f t="shared" si="15"/>
        <v>0</v>
      </c>
      <c r="AM57" s="10">
        <f t="shared" si="9"/>
        <v>260</v>
      </c>
    </row>
    <row r="58" spans="1:39" ht="19.5" hidden="1" customHeight="1" x14ac:dyDescent="0.25">
      <c r="A58" s="4">
        <v>59</v>
      </c>
      <c r="B58" s="7" t="s">
        <v>136</v>
      </c>
      <c r="C58" s="6" t="s">
        <v>189</v>
      </c>
      <c r="D58" s="6" t="s">
        <v>190</v>
      </c>
      <c r="E58" s="6" t="s">
        <v>194</v>
      </c>
      <c r="F58" s="6" t="s">
        <v>215</v>
      </c>
      <c r="G58" s="6">
        <v>1301041002</v>
      </c>
      <c r="H58" s="6" t="s">
        <v>77</v>
      </c>
      <c r="I58" s="6" t="s">
        <v>95</v>
      </c>
      <c r="J58" s="6" t="s">
        <v>219</v>
      </c>
      <c r="K58" s="6" t="s">
        <v>220</v>
      </c>
      <c r="L58" s="6" t="s">
        <v>593</v>
      </c>
      <c r="M58" s="7" t="s">
        <v>79</v>
      </c>
      <c r="N58" s="7"/>
      <c r="O58" s="7">
        <v>3359.85</v>
      </c>
      <c r="P58" s="7">
        <v>26.67</v>
      </c>
      <c r="Q58" s="7">
        <v>300</v>
      </c>
      <c r="R58" s="7">
        <f t="shared" si="16"/>
        <v>3033.18</v>
      </c>
      <c r="S58" s="7">
        <v>0</v>
      </c>
      <c r="T58" s="7">
        <f t="shared" si="17"/>
        <v>3033.18</v>
      </c>
      <c r="U58" s="7">
        <f t="shared" si="18"/>
        <v>3359.85</v>
      </c>
      <c r="V58" s="36" t="s">
        <v>445</v>
      </c>
      <c r="W58" s="35">
        <f>U58</f>
        <v>3359.85</v>
      </c>
      <c r="X58" s="35"/>
      <c r="Y58" s="8" t="s">
        <v>38</v>
      </c>
      <c r="Z58" s="9"/>
      <c r="AA58" s="7" t="s">
        <v>39</v>
      </c>
      <c r="AB58" s="6" t="s">
        <v>542</v>
      </c>
      <c r="AC58" s="6">
        <v>2897</v>
      </c>
      <c r="AD58" s="6"/>
      <c r="AE58" s="6"/>
      <c r="AF58" s="10">
        <v>90</v>
      </c>
      <c r="AG58" s="151">
        <f t="shared" si="19"/>
        <v>612</v>
      </c>
      <c r="AH58" s="10"/>
      <c r="AI58" s="10"/>
      <c r="AJ58" s="10">
        <v>13</v>
      </c>
      <c r="AK58" s="10">
        <v>265</v>
      </c>
      <c r="AL58" s="10">
        <f t="shared" si="15"/>
        <v>0</v>
      </c>
      <c r="AM58" s="10">
        <f t="shared" si="9"/>
        <v>265</v>
      </c>
    </row>
    <row r="59" spans="1:39" ht="15.75" hidden="1" x14ac:dyDescent="0.25">
      <c r="A59" s="4">
        <v>61</v>
      </c>
      <c r="B59" s="7" t="s">
        <v>136</v>
      </c>
      <c r="C59" s="6" t="s">
        <v>189</v>
      </c>
      <c r="D59" s="6" t="s">
        <v>190</v>
      </c>
      <c r="E59" s="6" t="s">
        <v>222</v>
      </c>
      <c r="F59" s="6" t="s">
        <v>223</v>
      </c>
      <c r="G59" s="6">
        <v>1301040605</v>
      </c>
      <c r="H59" s="6" t="s">
        <v>73</v>
      </c>
      <c r="I59" s="6" t="s">
        <v>95</v>
      </c>
      <c r="J59" s="6" t="s">
        <v>219</v>
      </c>
      <c r="K59" s="6" t="s">
        <v>224</v>
      </c>
      <c r="L59" s="6" t="s">
        <v>599</v>
      </c>
      <c r="M59" s="7" t="s">
        <v>79</v>
      </c>
      <c r="N59" s="7"/>
      <c r="O59" s="7">
        <v>3359.85</v>
      </c>
      <c r="P59" s="7">
        <v>26.67</v>
      </c>
      <c r="Q59" s="7">
        <v>300</v>
      </c>
      <c r="R59" s="7">
        <f t="shared" si="16"/>
        <v>3033.18</v>
      </c>
      <c r="S59" s="7">
        <v>0</v>
      </c>
      <c r="T59" s="7">
        <f t="shared" si="17"/>
        <v>3033.18</v>
      </c>
      <c r="U59" s="7">
        <f t="shared" si="18"/>
        <v>3359.85</v>
      </c>
      <c r="V59" s="36" t="s">
        <v>445</v>
      </c>
      <c r="W59" s="35">
        <v>0</v>
      </c>
      <c r="X59" s="35"/>
      <c r="Y59" s="8" t="s">
        <v>38</v>
      </c>
      <c r="Z59" s="9"/>
      <c r="AA59" s="7" t="s">
        <v>39</v>
      </c>
      <c r="AB59" s="6" t="s">
        <v>545</v>
      </c>
      <c r="AC59" s="6">
        <v>3374</v>
      </c>
      <c r="AD59" s="6"/>
      <c r="AE59" s="6"/>
      <c r="AF59" s="10">
        <v>200</v>
      </c>
      <c r="AG59" s="151">
        <f t="shared" si="19"/>
        <v>1360</v>
      </c>
      <c r="AH59" s="10"/>
      <c r="AI59" s="10"/>
      <c r="AJ59" s="10">
        <v>6</v>
      </c>
      <c r="AK59" s="10">
        <v>120</v>
      </c>
      <c r="AL59" s="10">
        <f t="shared" si="15"/>
        <v>0</v>
      </c>
      <c r="AM59" s="10">
        <f t="shared" si="9"/>
        <v>120</v>
      </c>
    </row>
    <row r="60" spans="1:39" ht="15.75" hidden="1" customHeight="1" x14ac:dyDescent="0.25">
      <c r="A60" s="4">
        <v>62</v>
      </c>
      <c r="B60" s="7" t="s">
        <v>136</v>
      </c>
      <c r="C60" s="6" t="s">
        <v>189</v>
      </c>
      <c r="D60" s="6" t="s">
        <v>190</v>
      </c>
      <c r="E60" s="6" t="s">
        <v>191</v>
      </c>
      <c r="F60" s="6" t="s">
        <v>33</v>
      </c>
      <c r="G60" s="6">
        <v>1301040302</v>
      </c>
      <c r="H60" s="6" t="s">
        <v>66</v>
      </c>
      <c r="I60" s="7" t="s">
        <v>42</v>
      </c>
      <c r="J60" s="6" t="s">
        <v>225</v>
      </c>
      <c r="K60" s="6" t="s">
        <v>226</v>
      </c>
      <c r="L60" s="6" t="s">
        <v>600</v>
      </c>
      <c r="M60" s="7" t="s">
        <v>79</v>
      </c>
      <c r="N60" s="7"/>
      <c r="O60" s="7">
        <v>2055.4299999999998</v>
      </c>
      <c r="P60" s="7">
        <v>26.67</v>
      </c>
      <c r="Q60" s="7">
        <v>300</v>
      </c>
      <c r="R60" s="7">
        <f t="shared" si="16"/>
        <v>1728.7599999999998</v>
      </c>
      <c r="S60" s="7">
        <v>0</v>
      </c>
      <c r="T60" s="7">
        <f t="shared" si="17"/>
        <v>1728.7599999999998</v>
      </c>
      <c r="U60" s="7">
        <f t="shared" si="18"/>
        <v>2055.4299999999998</v>
      </c>
      <c r="V60" s="63" t="s">
        <v>481</v>
      </c>
      <c r="W60" s="35">
        <v>0</v>
      </c>
      <c r="X60" s="35" t="s">
        <v>482</v>
      </c>
      <c r="Y60" s="8" t="s">
        <v>38</v>
      </c>
      <c r="Z60" s="9"/>
      <c r="AA60" s="7" t="s">
        <v>39</v>
      </c>
      <c r="AB60" s="6" t="s">
        <v>227</v>
      </c>
      <c r="AC60" s="6">
        <v>3154</v>
      </c>
      <c r="AD60" s="6"/>
      <c r="AE60" s="6"/>
      <c r="AF60" s="10">
        <v>200</v>
      </c>
      <c r="AG60" s="151">
        <f t="shared" si="19"/>
        <v>1360</v>
      </c>
      <c r="AH60" s="10"/>
      <c r="AI60" s="10"/>
      <c r="AJ60" s="10">
        <v>29</v>
      </c>
      <c r="AK60" s="10">
        <v>585</v>
      </c>
      <c r="AL60" s="10">
        <f t="shared" si="15"/>
        <v>0</v>
      </c>
      <c r="AM60" s="10">
        <f t="shared" si="9"/>
        <v>585</v>
      </c>
    </row>
    <row r="61" spans="1:39" ht="15.75" hidden="1" customHeight="1" x14ac:dyDescent="0.25">
      <c r="A61" s="4">
        <v>63</v>
      </c>
      <c r="B61" s="7" t="s">
        <v>136</v>
      </c>
      <c r="C61" s="6" t="s">
        <v>189</v>
      </c>
      <c r="D61" s="6" t="s">
        <v>190</v>
      </c>
      <c r="E61" s="6" t="s">
        <v>194</v>
      </c>
      <c r="F61" s="6" t="s">
        <v>204</v>
      </c>
      <c r="G61" s="6">
        <v>1301040301</v>
      </c>
      <c r="H61" s="6" t="s">
        <v>77</v>
      </c>
      <c r="I61" s="7" t="s">
        <v>42</v>
      </c>
      <c r="J61" s="6" t="s">
        <v>43</v>
      </c>
      <c r="K61" s="6" t="s">
        <v>228</v>
      </c>
      <c r="L61" s="6" t="s">
        <v>593</v>
      </c>
      <c r="M61" s="7" t="s">
        <v>79</v>
      </c>
      <c r="N61" s="7"/>
      <c r="O61" s="7">
        <v>2055.4299999999998</v>
      </c>
      <c r="P61" s="7">
        <v>26.67</v>
      </c>
      <c r="Q61" s="7">
        <v>300</v>
      </c>
      <c r="R61" s="7">
        <f t="shared" si="16"/>
        <v>1728.7599999999998</v>
      </c>
      <c r="S61" s="7">
        <v>0</v>
      </c>
      <c r="T61" s="7">
        <f t="shared" si="17"/>
        <v>1728.7599999999998</v>
      </c>
      <c r="U61" s="7">
        <f t="shared" si="18"/>
        <v>2055.4299999999998</v>
      </c>
      <c r="V61" s="36" t="s">
        <v>445</v>
      </c>
      <c r="W61" s="35">
        <v>0</v>
      </c>
      <c r="X61" s="35"/>
      <c r="Y61" s="8" t="s">
        <v>38</v>
      </c>
      <c r="Z61" s="9"/>
      <c r="AA61" s="7" t="s">
        <v>39</v>
      </c>
      <c r="AB61" s="6" t="s">
        <v>211</v>
      </c>
      <c r="AC61" s="6">
        <v>2971</v>
      </c>
      <c r="AD61" s="6"/>
      <c r="AE61" s="6"/>
      <c r="AF61" s="10">
        <v>160</v>
      </c>
      <c r="AG61" s="151">
        <f t="shared" si="19"/>
        <v>1088</v>
      </c>
      <c r="AH61" s="10"/>
      <c r="AI61" s="10"/>
      <c r="AJ61" s="10">
        <v>11</v>
      </c>
      <c r="AK61" s="10">
        <v>212</v>
      </c>
      <c r="AL61" s="10">
        <f t="shared" si="15"/>
        <v>0</v>
      </c>
      <c r="AM61" s="10">
        <f t="shared" si="9"/>
        <v>212</v>
      </c>
    </row>
    <row r="62" spans="1:39" s="59" customFormat="1" ht="15.75" hidden="1" customHeight="1" x14ac:dyDescent="0.25">
      <c r="A62" s="4">
        <v>64</v>
      </c>
      <c r="B62" s="7" t="s">
        <v>136</v>
      </c>
      <c r="C62" s="6" t="s">
        <v>189</v>
      </c>
      <c r="D62" s="6" t="s">
        <v>229</v>
      </c>
      <c r="E62" s="6" t="s">
        <v>230</v>
      </c>
      <c r="F62" s="6" t="s">
        <v>212</v>
      </c>
      <c r="G62" s="6">
        <v>1301040508</v>
      </c>
      <c r="H62" s="6" t="s">
        <v>73</v>
      </c>
      <c r="I62" s="7" t="s">
        <v>42</v>
      </c>
      <c r="J62" s="6" t="s">
        <v>43</v>
      </c>
      <c r="K62" s="6" t="s">
        <v>231</v>
      </c>
      <c r="L62" s="6" t="s">
        <v>590</v>
      </c>
      <c r="M62" s="7" t="s">
        <v>101</v>
      </c>
      <c r="N62" s="7"/>
      <c r="O62" s="7">
        <v>2055.4299999999998</v>
      </c>
      <c r="P62" s="7">
        <v>26.67</v>
      </c>
      <c r="Q62" s="7">
        <v>300</v>
      </c>
      <c r="R62" s="7">
        <f t="shared" si="16"/>
        <v>1728.7599999999998</v>
      </c>
      <c r="S62" s="7">
        <v>0</v>
      </c>
      <c r="T62" s="7">
        <f t="shared" si="17"/>
        <v>1728.7599999999998</v>
      </c>
      <c r="U62" s="7">
        <f t="shared" si="18"/>
        <v>2055.4299999999998</v>
      </c>
      <c r="V62" s="37" t="s">
        <v>459</v>
      </c>
      <c r="W62" s="35">
        <f>O62</f>
        <v>2055.4299999999998</v>
      </c>
      <c r="X62" s="35" t="s">
        <v>475</v>
      </c>
      <c r="Y62" s="8" t="s">
        <v>38</v>
      </c>
      <c r="Z62" s="9"/>
      <c r="AA62" s="7" t="s">
        <v>232</v>
      </c>
      <c r="AB62" s="6" t="s">
        <v>531</v>
      </c>
      <c r="AC62" s="6">
        <v>2299</v>
      </c>
      <c r="AD62" s="6"/>
      <c r="AE62" s="6"/>
      <c r="AF62" s="10" t="s">
        <v>233</v>
      </c>
      <c r="AG62" s="151">
        <v>952</v>
      </c>
      <c r="AH62" s="10"/>
      <c r="AI62" s="10"/>
      <c r="AJ62" s="10" t="s">
        <v>234</v>
      </c>
      <c r="AK62" s="10">
        <v>50</v>
      </c>
      <c r="AL62" s="10">
        <f t="shared" si="15"/>
        <v>0</v>
      </c>
      <c r="AM62" s="10">
        <f t="shared" si="9"/>
        <v>50</v>
      </c>
    </row>
    <row r="63" spans="1:39" ht="15.75" hidden="1" customHeight="1" x14ac:dyDescent="0.25">
      <c r="A63" s="4">
        <v>65</v>
      </c>
      <c r="B63" s="7" t="s">
        <v>136</v>
      </c>
      <c r="C63" s="6" t="s">
        <v>189</v>
      </c>
      <c r="D63" s="6" t="s">
        <v>190</v>
      </c>
      <c r="E63" s="6" t="s">
        <v>194</v>
      </c>
      <c r="F63" s="6" t="s">
        <v>212</v>
      </c>
      <c r="G63" s="6">
        <v>1301041002</v>
      </c>
      <c r="H63" s="6" t="s">
        <v>77</v>
      </c>
      <c r="I63" s="6" t="s">
        <v>235</v>
      </c>
      <c r="J63" s="6" t="s">
        <v>236</v>
      </c>
      <c r="K63" s="6" t="s">
        <v>237</v>
      </c>
      <c r="L63" s="6" t="s">
        <v>596</v>
      </c>
      <c r="M63" s="7" t="s">
        <v>45</v>
      </c>
      <c r="N63" s="7"/>
      <c r="O63" s="7">
        <v>20295.61</v>
      </c>
      <c r="P63" s="7">
        <v>1719.33</v>
      </c>
      <c r="Q63" s="7">
        <v>300</v>
      </c>
      <c r="R63" s="7">
        <f t="shared" si="16"/>
        <v>18276.28</v>
      </c>
      <c r="S63" s="7">
        <v>5910.29</v>
      </c>
      <c r="T63" s="7">
        <f t="shared" si="17"/>
        <v>24186.57</v>
      </c>
      <c r="U63" s="7">
        <f t="shared" si="18"/>
        <v>26205.9</v>
      </c>
      <c r="V63" s="36" t="s">
        <v>445</v>
      </c>
      <c r="W63" s="35">
        <f>U63</f>
        <v>26205.9</v>
      </c>
      <c r="X63" s="35"/>
      <c r="Y63" s="8" t="s">
        <v>38</v>
      </c>
      <c r="Z63" s="9"/>
      <c r="AA63" s="7" t="s">
        <v>238</v>
      </c>
      <c r="AB63" s="6" t="s">
        <v>214</v>
      </c>
      <c r="AC63" s="6">
        <v>2897</v>
      </c>
      <c r="AD63" s="6"/>
      <c r="AE63" s="6"/>
      <c r="AF63" s="10" t="s">
        <v>569</v>
      </c>
      <c r="AG63" s="151">
        <v>3905</v>
      </c>
      <c r="AH63" s="10"/>
      <c r="AI63" s="10"/>
      <c r="AJ63" s="10">
        <v>87</v>
      </c>
      <c r="AK63" s="10">
        <v>1732</v>
      </c>
      <c r="AL63" s="10">
        <f t="shared" si="15"/>
        <v>0</v>
      </c>
      <c r="AM63" s="10">
        <f t="shared" si="9"/>
        <v>1732</v>
      </c>
    </row>
    <row r="64" spans="1:39" ht="15.75" hidden="1" customHeight="1" x14ac:dyDescent="0.25">
      <c r="A64" s="4">
        <v>66</v>
      </c>
      <c r="B64" s="7" t="s">
        <v>136</v>
      </c>
      <c r="C64" s="6" t="s">
        <v>189</v>
      </c>
      <c r="D64" s="6" t="s">
        <v>190</v>
      </c>
      <c r="E64" s="6" t="s">
        <v>222</v>
      </c>
      <c r="F64" s="5" t="s">
        <v>239</v>
      </c>
      <c r="G64" s="5">
        <v>1301040901</v>
      </c>
      <c r="H64" s="5" t="s">
        <v>73</v>
      </c>
      <c r="I64" s="5" t="s">
        <v>35</v>
      </c>
      <c r="J64" s="6" t="s">
        <v>36</v>
      </c>
      <c r="K64" s="6" t="s">
        <v>240</v>
      </c>
      <c r="L64" s="6" t="s">
        <v>593</v>
      </c>
      <c r="M64" s="7" t="s">
        <v>116</v>
      </c>
      <c r="N64" s="7"/>
      <c r="O64" s="7">
        <v>6774.77</v>
      </c>
      <c r="P64" s="7">
        <v>26.67</v>
      </c>
      <c r="Q64" s="7">
        <v>300</v>
      </c>
      <c r="R64" s="7">
        <f t="shared" si="16"/>
        <v>6448.1</v>
      </c>
      <c r="S64" s="7">
        <v>0</v>
      </c>
      <c r="T64" s="7">
        <f t="shared" si="17"/>
        <v>6448.1</v>
      </c>
      <c r="U64" s="7">
        <f t="shared" si="18"/>
        <v>6774.77</v>
      </c>
      <c r="V64" s="36" t="s">
        <v>445</v>
      </c>
      <c r="W64" s="35">
        <f>U64</f>
        <v>6774.77</v>
      </c>
      <c r="X64" s="35"/>
      <c r="Y64" s="8" t="s">
        <v>38</v>
      </c>
      <c r="Z64" s="9"/>
      <c r="AA64" s="7" t="s">
        <v>39</v>
      </c>
      <c r="AB64" s="6" t="s">
        <v>241</v>
      </c>
      <c r="AC64" s="6">
        <v>2375</v>
      </c>
      <c r="AD64" s="6"/>
      <c r="AE64" s="6"/>
      <c r="AF64" s="10">
        <v>280</v>
      </c>
      <c r="AG64" s="151">
        <f>AF64*7.1</f>
        <v>1988</v>
      </c>
      <c r="AH64" s="10"/>
      <c r="AI64" s="10"/>
      <c r="AJ64" s="10">
        <v>26</v>
      </c>
      <c r="AK64" s="10">
        <v>805</v>
      </c>
      <c r="AL64" s="10">
        <f t="shared" si="15"/>
        <v>0</v>
      </c>
      <c r="AM64" s="10">
        <f t="shared" si="9"/>
        <v>805</v>
      </c>
    </row>
    <row r="65" spans="1:39" s="59" customFormat="1" ht="15.75" customHeight="1" x14ac:dyDescent="0.25">
      <c r="A65" s="4">
        <v>69</v>
      </c>
      <c r="B65" s="7" t="s">
        <v>136</v>
      </c>
      <c r="C65" s="6" t="s">
        <v>189</v>
      </c>
      <c r="D65" s="6" t="s">
        <v>190</v>
      </c>
      <c r="E65" s="6" t="s">
        <v>222</v>
      </c>
      <c r="F65" s="6" t="s">
        <v>244</v>
      </c>
      <c r="G65" s="6">
        <v>1301040603</v>
      </c>
      <c r="H65" s="6" t="s">
        <v>245</v>
      </c>
      <c r="I65" s="7" t="s">
        <v>82</v>
      </c>
      <c r="J65" s="6" t="s">
        <v>82</v>
      </c>
      <c r="K65" s="6" t="s">
        <v>246</v>
      </c>
      <c r="L65" s="6" t="s">
        <v>593</v>
      </c>
      <c r="M65" s="7" t="s">
        <v>37</v>
      </c>
      <c r="N65" s="7"/>
      <c r="O65" s="7">
        <v>1141.68</v>
      </c>
      <c r="P65" s="7">
        <v>32.33</v>
      </c>
      <c r="Q65" s="7">
        <v>250</v>
      </c>
      <c r="R65" s="7">
        <f t="shared" si="16"/>
        <v>859.35000000000014</v>
      </c>
      <c r="S65" s="7">
        <v>0</v>
      </c>
      <c r="T65" s="7">
        <f t="shared" si="17"/>
        <v>859.35000000000014</v>
      </c>
      <c r="U65" s="7">
        <f t="shared" si="18"/>
        <v>1141.68</v>
      </c>
      <c r="V65" s="36" t="s">
        <v>445</v>
      </c>
      <c r="W65" s="35">
        <f>U65</f>
        <v>1141.68</v>
      </c>
      <c r="X65" s="35"/>
      <c r="Y65" s="8" t="s">
        <v>38</v>
      </c>
      <c r="Z65" s="9"/>
      <c r="AA65" s="7" t="s">
        <v>39</v>
      </c>
      <c r="AB65" s="13" t="s">
        <v>544</v>
      </c>
      <c r="AC65" s="6">
        <v>2489</v>
      </c>
      <c r="AD65" s="6"/>
      <c r="AE65" s="6"/>
      <c r="AF65" s="10" t="s">
        <v>247</v>
      </c>
      <c r="AG65" s="151">
        <v>170</v>
      </c>
      <c r="AH65" s="10"/>
      <c r="AI65" s="10"/>
      <c r="AJ65" s="10" t="s">
        <v>248</v>
      </c>
      <c r="AK65" s="10">
        <v>10</v>
      </c>
      <c r="AL65" s="10">
        <f t="shared" si="15"/>
        <v>0</v>
      </c>
      <c r="AM65" s="10">
        <f t="shared" si="9"/>
        <v>10</v>
      </c>
    </row>
    <row r="66" spans="1:39" ht="15" customHeight="1" x14ac:dyDescent="0.25">
      <c r="A66" s="4">
        <v>70</v>
      </c>
      <c r="B66" s="7" t="s">
        <v>136</v>
      </c>
      <c r="C66" s="6" t="s">
        <v>189</v>
      </c>
      <c r="D66" s="6" t="s">
        <v>190</v>
      </c>
      <c r="E66" s="6" t="s">
        <v>222</v>
      </c>
      <c r="F66" s="6" t="s">
        <v>242</v>
      </c>
      <c r="G66" s="6">
        <v>1301040605</v>
      </c>
      <c r="H66" s="6" t="s">
        <v>249</v>
      </c>
      <c r="I66" s="7" t="s">
        <v>82</v>
      </c>
      <c r="J66" s="6" t="s">
        <v>82</v>
      </c>
      <c r="K66" s="6" t="s">
        <v>250</v>
      </c>
      <c r="L66" s="6" t="s">
        <v>593</v>
      </c>
      <c r="M66" s="7" t="s">
        <v>37</v>
      </c>
      <c r="N66" s="7"/>
      <c r="O66" s="7">
        <v>1141.68</v>
      </c>
      <c r="P66" s="7">
        <v>32.33</v>
      </c>
      <c r="Q66" s="7">
        <v>250</v>
      </c>
      <c r="R66" s="7">
        <f t="shared" si="16"/>
        <v>859.35000000000014</v>
      </c>
      <c r="S66" s="7">
        <v>0</v>
      </c>
      <c r="T66" s="7">
        <f t="shared" si="17"/>
        <v>859.35000000000014</v>
      </c>
      <c r="U66" s="7">
        <f t="shared" si="18"/>
        <v>1141.68</v>
      </c>
      <c r="V66" s="36" t="s">
        <v>445</v>
      </c>
      <c r="W66" s="35">
        <f>U66</f>
        <v>1141.68</v>
      </c>
      <c r="X66" s="35"/>
      <c r="Y66" s="8" t="s">
        <v>38</v>
      </c>
      <c r="Z66" s="9"/>
      <c r="AA66" s="7" t="s">
        <v>39</v>
      </c>
      <c r="AB66" s="6" t="s">
        <v>243</v>
      </c>
      <c r="AC66" s="6">
        <v>3301</v>
      </c>
      <c r="AD66" s="6"/>
      <c r="AE66" s="6"/>
      <c r="AF66" s="10" t="s">
        <v>251</v>
      </c>
      <c r="AG66" s="151">
        <v>163</v>
      </c>
      <c r="AH66" s="10"/>
      <c r="AI66" s="10"/>
      <c r="AJ66" s="10">
        <v>0</v>
      </c>
      <c r="AK66" s="10">
        <v>0</v>
      </c>
      <c r="AL66" s="10">
        <f t="shared" si="15"/>
        <v>0</v>
      </c>
      <c r="AM66" s="10">
        <f t="shared" si="9"/>
        <v>0</v>
      </c>
    </row>
    <row r="67" spans="1:39" ht="15.75" hidden="1" customHeight="1" x14ac:dyDescent="0.25">
      <c r="A67" s="4">
        <v>71</v>
      </c>
      <c r="B67" s="7" t="s">
        <v>136</v>
      </c>
      <c r="C67" s="6" t="s">
        <v>189</v>
      </c>
      <c r="D67" s="6" t="s">
        <v>549</v>
      </c>
      <c r="E67" s="6" t="s">
        <v>202</v>
      </c>
      <c r="F67" s="6" t="s">
        <v>33</v>
      </c>
      <c r="G67" s="6">
        <v>13010401</v>
      </c>
      <c r="H67" s="6" t="s">
        <v>34</v>
      </c>
      <c r="I67" s="7" t="s">
        <v>42</v>
      </c>
      <c r="J67" s="6" t="s">
        <v>43</v>
      </c>
      <c r="K67" s="6" t="s">
        <v>252</v>
      </c>
      <c r="L67" s="6" t="s">
        <v>593</v>
      </c>
      <c r="M67" s="7" t="s">
        <v>37</v>
      </c>
      <c r="N67" s="7"/>
      <c r="O67" s="7">
        <v>2055.4299999999998</v>
      </c>
      <c r="P67" s="7">
        <v>26.67</v>
      </c>
      <c r="Q67" s="7">
        <v>300</v>
      </c>
      <c r="R67" s="7">
        <f t="shared" si="16"/>
        <v>1728.7599999999998</v>
      </c>
      <c r="S67" s="7">
        <v>0</v>
      </c>
      <c r="T67" s="7">
        <f t="shared" si="17"/>
        <v>1728.7599999999998</v>
      </c>
      <c r="U67" s="7">
        <f t="shared" si="18"/>
        <v>2055.4299999999998</v>
      </c>
      <c r="V67" s="56" t="s">
        <v>476</v>
      </c>
      <c r="W67" s="35">
        <v>0</v>
      </c>
      <c r="X67" s="35" t="s">
        <v>475</v>
      </c>
      <c r="Y67" s="8" t="s">
        <v>38</v>
      </c>
      <c r="Z67" s="9"/>
      <c r="AA67" s="7" t="s">
        <v>39</v>
      </c>
      <c r="AB67" s="5" t="s">
        <v>550</v>
      </c>
      <c r="AC67" s="6">
        <v>2941</v>
      </c>
      <c r="AD67" s="6"/>
      <c r="AE67" s="6"/>
      <c r="AF67" s="10">
        <v>101</v>
      </c>
      <c r="AG67" s="151">
        <f t="shared" ref="AG67:AG94" si="20">AF67*6.8</f>
        <v>686.8</v>
      </c>
      <c r="AH67" s="10"/>
      <c r="AI67" s="10"/>
      <c r="AJ67" s="10">
        <v>32</v>
      </c>
      <c r="AK67" s="10">
        <v>645</v>
      </c>
      <c r="AL67" s="10">
        <f t="shared" si="15"/>
        <v>0</v>
      </c>
      <c r="AM67" s="10">
        <f t="shared" ref="AM67:AM102" si="21">AK67+AH67</f>
        <v>645</v>
      </c>
    </row>
    <row r="68" spans="1:39" ht="15.75" customHeight="1" x14ac:dyDescent="0.25">
      <c r="A68" s="4">
        <v>72</v>
      </c>
      <c r="B68" s="7" t="s">
        <v>136</v>
      </c>
      <c r="C68" s="6" t="s">
        <v>189</v>
      </c>
      <c r="D68" s="6" t="s">
        <v>190</v>
      </c>
      <c r="E68" s="6" t="s">
        <v>199</v>
      </c>
      <c r="F68" s="6" t="s">
        <v>253</v>
      </c>
      <c r="G68" s="6">
        <v>1301040809</v>
      </c>
      <c r="H68" s="6" t="s">
        <v>66</v>
      </c>
      <c r="I68" s="7" t="s">
        <v>82</v>
      </c>
      <c r="J68" s="6" t="s">
        <v>82</v>
      </c>
      <c r="K68" s="6" t="s">
        <v>254</v>
      </c>
      <c r="L68" s="6" t="s">
        <v>593</v>
      </c>
      <c r="M68" s="7" t="s">
        <v>37</v>
      </c>
      <c r="N68" s="7"/>
      <c r="O68" s="7">
        <v>1141.68</v>
      </c>
      <c r="P68" s="7">
        <v>32.33</v>
      </c>
      <c r="Q68" s="7">
        <v>250</v>
      </c>
      <c r="R68" s="7">
        <f t="shared" si="16"/>
        <v>859.35000000000014</v>
      </c>
      <c r="S68" s="7">
        <v>0</v>
      </c>
      <c r="T68" s="7">
        <f t="shared" si="17"/>
        <v>859.35000000000014</v>
      </c>
      <c r="U68" s="7">
        <f t="shared" si="18"/>
        <v>1141.68</v>
      </c>
      <c r="V68" s="36" t="s">
        <v>445</v>
      </c>
      <c r="W68" s="35">
        <f t="shared" ref="W68:W89" si="22">U68</f>
        <v>1141.68</v>
      </c>
      <c r="X68" s="35"/>
      <c r="Y68" s="8" t="s">
        <v>38</v>
      </c>
      <c r="Z68" s="9"/>
      <c r="AA68" s="7" t="s">
        <v>39</v>
      </c>
      <c r="AB68" s="5" t="s">
        <v>208</v>
      </c>
      <c r="AC68" s="6">
        <v>2157</v>
      </c>
      <c r="AD68" s="6"/>
      <c r="AE68" s="6"/>
      <c r="AF68" s="10">
        <v>16</v>
      </c>
      <c r="AG68" s="151">
        <f t="shared" si="20"/>
        <v>108.8</v>
      </c>
      <c r="AH68" s="10"/>
      <c r="AI68" s="10"/>
      <c r="AJ68" s="10">
        <v>0</v>
      </c>
      <c r="AK68" s="10">
        <v>7</v>
      </c>
      <c r="AL68" s="10">
        <f t="shared" si="15"/>
        <v>0</v>
      </c>
      <c r="AM68" s="10">
        <f t="shared" si="21"/>
        <v>7</v>
      </c>
    </row>
    <row r="69" spans="1:39" ht="15.75" customHeight="1" x14ac:dyDescent="0.25">
      <c r="A69" s="4">
        <v>74</v>
      </c>
      <c r="B69" s="7" t="s">
        <v>136</v>
      </c>
      <c r="C69" s="6" t="s">
        <v>189</v>
      </c>
      <c r="D69" s="6" t="s">
        <v>190</v>
      </c>
      <c r="E69" s="6" t="s">
        <v>199</v>
      </c>
      <c r="F69" s="6" t="s">
        <v>258</v>
      </c>
      <c r="G69" s="6">
        <v>1301040503</v>
      </c>
      <c r="H69" s="6" t="s">
        <v>259</v>
      </c>
      <c r="I69" s="7" t="s">
        <v>82</v>
      </c>
      <c r="J69" s="6" t="s">
        <v>82</v>
      </c>
      <c r="K69" s="6" t="s">
        <v>260</v>
      </c>
      <c r="L69" s="6" t="s">
        <v>593</v>
      </c>
      <c r="M69" s="7" t="s">
        <v>37</v>
      </c>
      <c r="N69" s="7"/>
      <c r="O69" s="7">
        <v>1141.68</v>
      </c>
      <c r="P69" s="7">
        <v>32.33</v>
      </c>
      <c r="Q69" s="7">
        <v>250</v>
      </c>
      <c r="R69" s="7">
        <f t="shared" si="16"/>
        <v>859.35000000000014</v>
      </c>
      <c r="S69" s="7">
        <v>0</v>
      </c>
      <c r="T69" s="7">
        <f t="shared" si="17"/>
        <v>859.35000000000014</v>
      </c>
      <c r="U69" s="7">
        <f t="shared" si="18"/>
        <v>1141.68</v>
      </c>
      <c r="V69" s="36" t="s">
        <v>445</v>
      </c>
      <c r="W69" s="35">
        <f t="shared" si="22"/>
        <v>1141.68</v>
      </c>
      <c r="X69" s="35"/>
      <c r="Y69" s="8" t="s">
        <v>38</v>
      </c>
      <c r="Z69" s="9"/>
      <c r="AA69" s="7" t="s">
        <v>39</v>
      </c>
      <c r="AB69" s="5" t="s">
        <v>261</v>
      </c>
      <c r="AC69" s="6">
        <v>2599</v>
      </c>
      <c r="AD69" s="6"/>
      <c r="AE69" s="6"/>
      <c r="AF69" s="10">
        <v>32</v>
      </c>
      <c r="AG69" s="151">
        <f t="shared" si="20"/>
        <v>217.6</v>
      </c>
      <c r="AH69" s="10"/>
      <c r="AI69" s="10"/>
      <c r="AJ69" s="10">
        <v>1</v>
      </c>
      <c r="AK69" s="10">
        <v>25</v>
      </c>
      <c r="AL69" s="10">
        <f t="shared" si="15"/>
        <v>0</v>
      </c>
      <c r="AM69" s="10">
        <f t="shared" si="21"/>
        <v>25</v>
      </c>
    </row>
    <row r="70" spans="1:39" ht="15.75" customHeight="1" x14ac:dyDescent="0.25">
      <c r="A70" s="4">
        <v>75</v>
      </c>
      <c r="B70" s="7" t="s">
        <v>136</v>
      </c>
      <c r="C70" s="6" t="s">
        <v>189</v>
      </c>
      <c r="D70" s="6" t="s">
        <v>190</v>
      </c>
      <c r="E70" s="6" t="s">
        <v>199</v>
      </c>
      <c r="F70" s="6" t="s">
        <v>262</v>
      </c>
      <c r="G70" s="6">
        <v>1301040507</v>
      </c>
      <c r="H70" s="6" t="s">
        <v>132</v>
      </c>
      <c r="I70" s="7" t="s">
        <v>82</v>
      </c>
      <c r="J70" s="6" t="s">
        <v>82</v>
      </c>
      <c r="K70" s="6" t="s">
        <v>263</v>
      </c>
      <c r="L70" s="6" t="s">
        <v>598</v>
      </c>
      <c r="M70" s="7" t="s">
        <v>37</v>
      </c>
      <c r="N70" s="7"/>
      <c r="O70" s="7">
        <v>1141.68</v>
      </c>
      <c r="P70" s="7">
        <v>32.33</v>
      </c>
      <c r="Q70" s="7">
        <v>250</v>
      </c>
      <c r="R70" s="7">
        <f t="shared" si="16"/>
        <v>859.35000000000014</v>
      </c>
      <c r="S70" s="7">
        <v>0</v>
      </c>
      <c r="T70" s="7">
        <f t="shared" si="17"/>
        <v>859.35000000000014</v>
      </c>
      <c r="U70" s="7">
        <f t="shared" si="18"/>
        <v>1141.68</v>
      </c>
      <c r="V70" s="36" t="s">
        <v>445</v>
      </c>
      <c r="W70" s="35">
        <f t="shared" si="22"/>
        <v>1141.68</v>
      </c>
      <c r="X70" s="35"/>
      <c r="Y70" s="8" t="s">
        <v>38</v>
      </c>
      <c r="Z70" s="9"/>
      <c r="AA70" s="7" t="s">
        <v>39</v>
      </c>
      <c r="AB70" s="5" t="s">
        <v>264</v>
      </c>
      <c r="AC70" s="6">
        <v>2557</v>
      </c>
      <c r="AD70" s="6"/>
      <c r="AE70" s="6"/>
      <c r="AF70" s="10">
        <v>16</v>
      </c>
      <c r="AG70" s="151">
        <f t="shared" si="20"/>
        <v>108.8</v>
      </c>
      <c r="AH70" s="10"/>
      <c r="AI70" s="10"/>
      <c r="AJ70" s="10">
        <v>0</v>
      </c>
      <c r="AK70" s="10">
        <v>5</v>
      </c>
      <c r="AL70" s="10">
        <f t="shared" si="15"/>
        <v>0</v>
      </c>
      <c r="AM70" s="10">
        <f t="shared" si="21"/>
        <v>5</v>
      </c>
    </row>
    <row r="71" spans="1:39" ht="15.75" customHeight="1" x14ac:dyDescent="0.25">
      <c r="A71" s="4">
        <v>76</v>
      </c>
      <c r="B71" s="7" t="s">
        <v>136</v>
      </c>
      <c r="C71" s="6" t="s">
        <v>189</v>
      </c>
      <c r="D71" s="6" t="s">
        <v>190</v>
      </c>
      <c r="E71" s="6" t="s">
        <v>199</v>
      </c>
      <c r="F71" s="6" t="s">
        <v>265</v>
      </c>
      <c r="G71" s="6">
        <v>1301040509</v>
      </c>
      <c r="H71" s="6" t="s">
        <v>205</v>
      </c>
      <c r="I71" s="7" t="s">
        <v>82</v>
      </c>
      <c r="J71" s="6" t="s">
        <v>82</v>
      </c>
      <c r="K71" s="6" t="s">
        <v>266</v>
      </c>
      <c r="L71" s="6" t="s">
        <v>593</v>
      </c>
      <c r="M71" s="7" t="s">
        <v>37</v>
      </c>
      <c r="N71" s="7"/>
      <c r="O71" s="7">
        <v>1141.68</v>
      </c>
      <c r="P71" s="7">
        <v>32.33</v>
      </c>
      <c r="Q71" s="7">
        <v>250</v>
      </c>
      <c r="R71" s="7">
        <f t="shared" si="16"/>
        <v>859.35000000000014</v>
      </c>
      <c r="S71" s="7">
        <v>0</v>
      </c>
      <c r="T71" s="7">
        <f t="shared" si="17"/>
        <v>859.35000000000014</v>
      </c>
      <c r="U71" s="7">
        <f t="shared" si="18"/>
        <v>1141.68</v>
      </c>
      <c r="V71" s="36" t="s">
        <v>445</v>
      </c>
      <c r="W71" s="35">
        <f t="shared" si="22"/>
        <v>1141.68</v>
      </c>
      <c r="X71" s="35"/>
      <c r="Y71" s="8" t="s">
        <v>38</v>
      </c>
      <c r="Z71" s="9"/>
      <c r="AA71" s="7" t="s">
        <v>39</v>
      </c>
      <c r="AB71" s="5" t="s">
        <v>267</v>
      </c>
      <c r="AC71" s="6">
        <v>2159</v>
      </c>
      <c r="AD71" s="6"/>
      <c r="AE71" s="6"/>
      <c r="AF71" s="10">
        <v>28</v>
      </c>
      <c r="AG71" s="151">
        <f t="shared" si="20"/>
        <v>190.4</v>
      </c>
      <c r="AH71" s="10"/>
      <c r="AI71" s="10"/>
      <c r="AJ71" s="10">
        <v>0</v>
      </c>
      <c r="AK71" s="10">
        <v>0</v>
      </c>
      <c r="AL71" s="10">
        <f t="shared" si="15"/>
        <v>0</v>
      </c>
      <c r="AM71" s="10">
        <f t="shared" si="21"/>
        <v>0</v>
      </c>
    </row>
    <row r="72" spans="1:39" ht="15.75" customHeight="1" x14ac:dyDescent="0.25">
      <c r="A72" s="4">
        <v>77</v>
      </c>
      <c r="B72" s="7" t="s">
        <v>136</v>
      </c>
      <c r="C72" s="6" t="s">
        <v>189</v>
      </c>
      <c r="D72" s="6" t="s">
        <v>190</v>
      </c>
      <c r="E72" s="6" t="s">
        <v>199</v>
      </c>
      <c r="F72" s="6" t="s">
        <v>255</v>
      </c>
      <c r="G72" s="6">
        <v>1301040506</v>
      </c>
      <c r="H72" s="6" t="s">
        <v>256</v>
      </c>
      <c r="I72" s="7" t="s">
        <v>82</v>
      </c>
      <c r="J72" s="6" t="s">
        <v>82</v>
      </c>
      <c r="K72" s="6" t="s">
        <v>268</v>
      </c>
      <c r="L72" s="6" t="s">
        <v>593</v>
      </c>
      <c r="M72" s="7" t="s">
        <v>37</v>
      </c>
      <c r="N72" s="7"/>
      <c r="O72" s="7">
        <v>1141.68</v>
      </c>
      <c r="P72" s="7">
        <v>32.33</v>
      </c>
      <c r="Q72" s="7">
        <v>250</v>
      </c>
      <c r="R72" s="7">
        <f t="shared" si="16"/>
        <v>859.35000000000014</v>
      </c>
      <c r="S72" s="7">
        <v>0</v>
      </c>
      <c r="T72" s="7">
        <f t="shared" si="17"/>
        <v>859.35000000000014</v>
      </c>
      <c r="U72" s="7">
        <f t="shared" si="18"/>
        <v>1141.68</v>
      </c>
      <c r="V72" s="36" t="s">
        <v>445</v>
      </c>
      <c r="W72" s="35">
        <f t="shared" si="22"/>
        <v>1141.68</v>
      </c>
      <c r="X72" s="35"/>
      <c r="Y72" s="8" t="s">
        <v>38</v>
      </c>
      <c r="Z72" s="9"/>
      <c r="AA72" s="7" t="s">
        <v>39</v>
      </c>
      <c r="AB72" s="5" t="s">
        <v>257</v>
      </c>
      <c r="AC72" s="6">
        <v>2610</v>
      </c>
      <c r="AD72" s="6"/>
      <c r="AE72" s="6"/>
      <c r="AF72" s="10">
        <v>31</v>
      </c>
      <c r="AG72" s="151">
        <f t="shared" si="20"/>
        <v>210.79999999999998</v>
      </c>
      <c r="AH72" s="10"/>
      <c r="AI72" s="10"/>
      <c r="AJ72" s="10">
        <v>2</v>
      </c>
      <c r="AK72" s="10">
        <v>32</v>
      </c>
      <c r="AL72" s="10">
        <f t="shared" si="15"/>
        <v>0</v>
      </c>
      <c r="AM72" s="10">
        <f t="shared" si="21"/>
        <v>32</v>
      </c>
    </row>
    <row r="73" spans="1:39" ht="15.75" customHeight="1" x14ac:dyDescent="0.25">
      <c r="A73" s="4">
        <v>78</v>
      </c>
      <c r="B73" s="7" t="s">
        <v>136</v>
      </c>
      <c r="C73" s="6" t="s">
        <v>189</v>
      </c>
      <c r="D73" s="6" t="s">
        <v>190</v>
      </c>
      <c r="E73" s="6" t="s">
        <v>199</v>
      </c>
      <c r="F73" s="6" t="s">
        <v>262</v>
      </c>
      <c r="G73" s="6">
        <v>1301040507</v>
      </c>
      <c r="H73" s="6" t="s">
        <v>132</v>
      </c>
      <c r="I73" s="7" t="s">
        <v>82</v>
      </c>
      <c r="J73" s="6" t="s">
        <v>82</v>
      </c>
      <c r="K73" s="6" t="s">
        <v>269</v>
      </c>
      <c r="L73" s="6" t="s">
        <v>593</v>
      </c>
      <c r="M73" s="7" t="s">
        <v>37</v>
      </c>
      <c r="N73" s="7"/>
      <c r="O73" s="7">
        <v>1141.68</v>
      </c>
      <c r="P73" s="7">
        <v>32.33</v>
      </c>
      <c r="Q73" s="7">
        <v>250</v>
      </c>
      <c r="R73" s="7">
        <f t="shared" si="16"/>
        <v>859.35000000000014</v>
      </c>
      <c r="S73" s="7">
        <v>0</v>
      </c>
      <c r="T73" s="7">
        <f t="shared" si="17"/>
        <v>859.35000000000014</v>
      </c>
      <c r="U73" s="7">
        <f t="shared" si="18"/>
        <v>1141.68</v>
      </c>
      <c r="V73" s="36" t="s">
        <v>445</v>
      </c>
      <c r="W73" s="35">
        <f t="shared" si="22"/>
        <v>1141.68</v>
      </c>
      <c r="X73" s="35"/>
      <c r="Y73" s="8" t="s">
        <v>38</v>
      </c>
      <c r="Z73" s="9"/>
      <c r="AA73" s="7" t="s">
        <v>39</v>
      </c>
      <c r="AB73" s="5" t="s">
        <v>264</v>
      </c>
      <c r="AC73" s="6">
        <v>2557</v>
      </c>
      <c r="AD73" s="6"/>
      <c r="AE73" s="6"/>
      <c r="AF73" s="10">
        <v>20</v>
      </c>
      <c r="AG73" s="151">
        <f t="shared" si="20"/>
        <v>136</v>
      </c>
      <c r="AH73" s="10"/>
      <c r="AI73" s="10"/>
      <c r="AJ73" s="10">
        <v>0</v>
      </c>
      <c r="AK73" s="10">
        <v>5</v>
      </c>
      <c r="AL73" s="10">
        <f t="shared" si="15"/>
        <v>0</v>
      </c>
      <c r="AM73" s="10">
        <f t="shared" si="21"/>
        <v>5</v>
      </c>
    </row>
    <row r="74" spans="1:39" ht="15.75" customHeight="1" x14ac:dyDescent="0.25">
      <c r="A74" s="4">
        <v>79</v>
      </c>
      <c r="B74" s="7" t="s">
        <v>136</v>
      </c>
      <c r="C74" s="6" t="s">
        <v>189</v>
      </c>
      <c r="D74" s="6" t="s">
        <v>190</v>
      </c>
      <c r="E74" s="6" t="s">
        <v>199</v>
      </c>
      <c r="F74" s="6" t="s">
        <v>270</v>
      </c>
      <c r="G74" s="6">
        <v>1301040510</v>
      </c>
      <c r="H74" s="6" t="s">
        <v>271</v>
      </c>
      <c r="I74" s="7" t="s">
        <v>82</v>
      </c>
      <c r="J74" s="6" t="s">
        <v>82</v>
      </c>
      <c r="K74" s="6" t="s">
        <v>272</v>
      </c>
      <c r="L74" s="6" t="s">
        <v>593</v>
      </c>
      <c r="M74" s="7" t="s">
        <v>37</v>
      </c>
      <c r="N74" s="7"/>
      <c r="O74" s="7">
        <v>1141.68</v>
      </c>
      <c r="P74" s="7">
        <v>32.33</v>
      </c>
      <c r="Q74" s="7">
        <v>250</v>
      </c>
      <c r="R74" s="7">
        <f t="shared" si="16"/>
        <v>859.35000000000014</v>
      </c>
      <c r="S74" s="7">
        <v>0</v>
      </c>
      <c r="T74" s="7">
        <f t="shared" si="17"/>
        <v>859.35000000000014</v>
      </c>
      <c r="U74" s="7">
        <f t="shared" si="18"/>
        <v>1141.68</v>
      </c>
      <c r="V74" s="36" t="s">
        <v>445</v>
      </c>
      <c r="W74" s="35">
        <f t="shared" si="22"/>
        <v>1141.68</v>
      </c>
      <c r="X74" s="35"/>
      <c r="Y74" s="8" t="s">
        <v>38</v>
      </c>
      <c r="Z74" s="9"/>
      <c r="AA74" s="7" t="s">
        <v>39</v>
      </c>
      <c r="AB74" s="5" t="s">
        <v>273</v>
      </c>
      <c r="AC74" s="6">
        <v>3259</v>
      </c>
      <c r="AD74" s="6"/>
      <c r="AE74" s="6"/>
      <c r="AF74" s="10">
        <v>22</v>
      </c>
      <c r="AG74" s="151">
        <f t="shared" si="20"/>
        <v>149.6</v>
      </c>
      <c r="AH74" s="10"/>
      <c r="AI74" s="10"/>
      <c r="AJ74" s="10">
        <v>1</v>
      </c>
      <c r="AK74" s="10">
        <v>18</v>
      </c>
      <c r="AL74" s="10">
        <f t="shared" si="15"/>
        <v>0</v>
      </c>
      <c r="AM74" s="10">
        <f t="shared" si="21"/>
        <v>18</v>
      </c>
    </row>
    <row r="75" spans="1:39" ht="15.75" customHeight="1" x14ac:dyDescent="0.25">
      <c r="A75" s="4">
        <v>82</v>
      </c>
      <c r="B75" s="7" t="s">
        <v>136</v>
      </c>
      <c r="C75" s="6" t="s">
        <v>189</v>
      </c>
      <c r="D75" s="6" t="s">
        <v>190</v>
      </c>
      <c r="E75" s="6" t="s">
        <v>194</v>
      </c>
      <c r="F75" s="6" t="s">
        <v>274</v>
      </c>
      <c r="G75" s="6">
        <v>1301040706</v>
      </c>
      <c r="H75" s="6" t="s">
        <v>275</v>
      </c>
      <c r="I75" s="7" t="s">
        <v>82</v>
      </c>
      <c r="J75" s="6" t="s">
        <v>82</v>
      </c>
      <c r="K75" s="6" t="s">
        <v>276</v>
      </c>
      <c r="L75" s="176" t="s">
        <v>593</v>
      </c>
      <c r="M75" s="7" t="s">
        <v>37</v>
      </c>
      <c r="N75" s="7"/>
      <c r="O75" s="7">
        <v>1141.68</v>
      </c>
      <c r="P75" s="7">
        <v>32.33</v>
      </c>
      <c r="Q75" s="7">
        <v>250</v>
      </c>
      <c r="R75" s="7">
        <f t="shared" si="16"/>
        <v>859.35000000000014</v>
      </c>
      <c r="S75" s="7">
        <v>0</v>
      </c>
      <c r="T75" s="7">
        <f t="shared" si="17"/>
        <v>859.35000000000014</v>
      </c>
      <c r="U75" s="7">
        <f t="shared" si="18"/>
        <v>1141.68</v>
      </c>
      <c r="V75" s="36" t="s">
        <v>445</v>
      </c>
      <c r="W75" s="35">
        <f t="shared" si="22"/>
        <v>1141.68</v>
      </c>
      <c r="X75" s="35"/>
      <c r="Y75" s="8" t="s">
        <v>38</v>
      </c>
      <c r="Z75" s="9"/>
      <c r="AA75" s="7" t="s">
        <v>39</v>
      </c>
      <c r="AB75" s="5" t="s">
        <v>197</v>
      </c>
      <c r="AC75" s="6">
        <v>2644</v>
      </c>
      <c r="AD75" s="6"/>
      <c r="AE75" s="6"/>
      <c r="AF75" s="10">
        <v>16</v>
      </c>
      <c r="AG75" s="151">
        <f t="shared" si="20"/>
        <v>108.8</v>
      </c>
      <c r="AH75" s="10"/>
      <c r="AI75" s="10"/>
      <c r="AJ75" s="10">
        <v>0</v>
      </c>
      <c r="AK75" s="10">
        <v>0</v>
      </c>
      <c r="AL75" s="10">
        <f t="shared" si="15"/>
        <v>0</v>
      </c>
      <c r="AM75" s="10">
        <f t="shared" si="21"/>
        <v>0</v>
      </c>
    </row>
    <row r="76" spans="1:39" ht="15.75" customHeight="1" x14ac:dyDescent="0.25">
      <c r="A76" s="4">
        <v>83</v>
      </c>
      <c r="B76" s="7" t="s">
        <v>136</v>
      </c>
      <c r="C76" s="6" t="s">
        <v>189</v>
      </c>
      <c r="D76" s="6" t="s">
        <v>190</v>
      </c>
      <c r="E76" s="6" t="s">
        <v>194</v>
      </c>
      <c r="F76" s="6" t="s">
        <v>277</v>
      </c>
      <c r="G76" s="6">
        <v>1301040710</v>
      </c>
      <c r="H76" s="6" t="s">
        <v>278</v>
      </c>
      <c r="I76" s="7" t="s">
        <v>82</v>
      </c>
      <c r="J76" s="6" t="s">
        <v>82</v>
      </c>
      <c r="K76" s="6" t="s">
        <v>279</v>
      </c>
      <c r="L76" s="6" t="s">
        <v>593</v>
      </c>
      <c r="M76" s="7" t="s">
        <v>37</v>
      </c>
      <c r="N76" s="7"/>
      <c r="O76" s="7">
        <v>1141.68</v>
      </c>
      <c r="P76" s="7">
        <v>32.33</v>
      </c>
      <c r="Q76" s="7">
        <v>250</v>
      </c>
      <c r="R76" s="7">
        <f t="shared" si="16"/>
        <v>859.35000000000014</v>
      </c>
      <c r="S76" s="7">
        <v>0</v>
      </c>
      <c r="T76" s="7">
        <f t="shared" si="17"/>
        <v>859.35000000000014</v>
      </c>
      <c r="U76" s="7">
        <f t="shared" si="18"/>
        <v>1141.68</v>
      </c>
      <c r="V76" s="36" t="s">
        <v>445</v>
      </c>
      <c r="W76" s="35">
        <f t="shared" si="22"/>
        <v>1141.68</v>
      </c>
      <c r="X76" s="35"/>
      <c r="Y76" s="8" t="s">
        <v>38</v>
      </c>
      <c r="Z76" s="9"/>
      <c r="AA76" s="7" t="s">
        <v>39</v>
      </c>
      <c r="AB76" s="5" t="s">
        <v>280</v>
      </c>
      <c r="AC76" s="6">
        <v>2261</v>
      </c>
      <c r="AD76" s="6"/>
      <c r="AE76" s="6"/>
      <c r="AF76" s="10">
        <v>18</v>
      </c>
      <c r="AG76" s="151">
        <f t="shared" si="20"/>
        <v>122.39999999999999</v>
      </c>
      <c r="AH76" s="10"/>
      <c r="AI76" s="10"/>
      <c r="AJ76" s="10">
        <v>0</v>
      </c>
      <c r="AK76" s="10">
        <v>3</v>
      </c>
      <c r="AL76" s="10">
        <f t="shared" si="15"/>
        <v>0</v>
      </c>
      <c r="AM76" s="10">
        <f t="shared" si="21"/>
        <v>3</v>
      </c>
    </row>
    <row r="77" spans="1:39" ht="15.75" customHeight="1" x14ac:dyDescent="0.25">
      <c r="A77" s="4">
        <v>84</v>
      </c>
      <c r="B77" s="7" t="s">
        <v>136</v>
      </c>
      <c r="C77" s="6" t="s">
        <v>189</v>
      </c>
      <c r="D77" s="6" t="s">
        <v>190</v>
      </c>
      <c r="E77" s="6" t="s">
        <v>194</v>
      </c>
      <c r="F77" s="6" t="s">
        <v>281</v>
      </c>
      <c r="G77" s="6">
        <v>1301040705</v>
      </c>
      <c r="H77" s="6" t="s">
        <v>282</v>
      </c>
      <c r="I77" s="7" t="s">
        <v>82</v>
      </c>
      <c r="J77" s="6" t="s">
        <v>82</v>
      </c>
      <c r="K77" s="6" t="s">
        <v>283</v>
      </c>
      <c r="L77" s="6" t="s">
        <v>593</v>
      </c>
      <c r="M77" s="125" t="s">
        <v>37</v>
      </c>
      <c r="N77" s="7"/>
      <c r="O77" s="7">
        <v>1141.68</v>
      </c>
      <c r="P77" s="7">
        <v>32.33</v>
      </c>
      <c r="Q77" s="7">
        <v>250</v>
      </c>
      <c r="R77" s="7">
        <f t="shared" si="16"/>
        <v>859.35000000000014</v>
      </c>
      <c r="S77" s="7">
        <v>0</v>
      </c>
      <c r="T77" s="7">
        <f t="shared" si="17"/>
        <v>859.35000000000014</v>
      </c>
      <c r="U77" s="7">
        <f t="shared" si="18"/>
        <v>1141.68</v>
      </c>
      <c r="V77" s="36" t="s">
        <v>445</v>
      </c>
      <c r="W77" s="35">
        <f t="shared" si="22"/>
        <v>1141.68</v>
      </c>
      <c r="X77" s="35"/>
      <c r="Y77" s="8" t="s">
        <v>38</v>
      </c>
      <c r="Z77" s="9"/>
      <c r="AA77" s="7" t="s">
        <v>39</v>
      </c>
      <c r="AB77" s="5" t="s">
        <v>284</v>
      </c>
      <c r="AC77" s="6">
        <v>2280</v>
      </c>
      <c r="AD77" s="6"/>
      <c r="AE77" s="6"/>
      <c r="AF77" s="10">
        <v>14</v>
      </c>
      <c r="AG77" s="151">
        <f t="shared" si="20"/>
        <v>95.2</v>
      </c>
      <c r="AH77" s="10"/>
      <c r="AI77" s="10"/>
      <c r="AJ77" s="10">
        <v>0</v>
      </c>
      <c r="AK77" s="10">
        <v>0</v>
      </c>
      <c r="AL77" s="10">
        <f t="shared" si="15"/>
        <v>0</v>
      </c>
      <c r="AM77" s="10">
        <f t="shared" si="21"/>
        <v>0</v>
      </c>
    </row>
    <row r="78" spans="1:39" ht="15.75" customHeight="1" x14ac:dyDescent="0.25">
      <c r="A78" s="4">
        <v>72</v>
      </c>
      <c r="B78" s="7" t="s">
        <v>136</v>
      </c>
      <c r="C78" s="6" t="s">
        <v>189</v>
      </c>
      <c r="D78" s="6" t="s">
        <v>190</v>
      </c>
      <c r="E78" s="6" t="s">
        <v>194</v>
      </c>
      <c r="F78" s="6" t="s">
        <v>285</v>
      </c>
      <c r="G78" s="6">
        <v>1301040708</v>
      </c>
      <c r="H78" s="6" t="s">
        <v>286</v>
      </c>
      <c r="I78" s="7" t="s">
        <v>82</v>
      </c>
      <c r="J78" s="6" t="s">
        <v>82</v>
      </c>
      <c r="K78" s="6" t="s">
        <v>287</v>
      </c>
      <c r="L78" s="6" t="s">
        <v>593</v>
      </c>
      <c r="M78" s="7" t="s">
        <v>37</v>
      </c>
      <c r="N78" s="7"/>
      <c r="O78" s="7">
        <v>1141.68</v>
      </c>
      <c r="P78" s="7">
        <v>32.33</v>
      </c>
      <c r="Q78" s="7">
        <v>250</v>
      </c>
      <c r="R78" s="7">
        <f t="shared" si="16"/>
        <v>859.35000000000014</v>
      </c>
      <c r="S78" s="7">
        <v>0</v>
      </c>
      <c r="T78" s="7">
        <f t="shared" si="17"/>
        <v>859.35000000000014</v>
      </c>
      <c r="U78" s="7">
        <f t="shared" si="18"/>
        <v>1141.68</v>
      </c>
      <c r="V78" s="36" t="s">
        <v>445</v>
      </c>
      <c r="W78" s="35">
        <f t="shared" si="22"/>
        <v>1141.68</v>
      </c>
      <c r="X78" s="35"/>
      <c r="Y78" s="8" t="s">
        <v>38</v>
      </c>
      <c r="Z78" s="9"/>
      <c r="AA78" s="7" t="s">
        <v>39</v>
      </c>
      <c r="AB78" s="5" t="s">
        <v>84</v>
      </c>
      <c r="AC78" s="6">
        <v>2925</v>
      </c>
      <c r="AD78" s="6"/>
      <c r="AE78" s="6"/>
      <c r="AF78" s="10">
        <v>17</v>
      </c>
      <c r="AG78" s="151">
        <f t="shared" si="20"/>
        <v>115.6</v>
      </c>
      <c r="AH78" s="10"/>
      <c r="AI78" s="10"/>
      <c r="AJ78" s="10">
        <v>1</v>
      </c>
      <c r="AK78" s="10">
        <v>13</v>
      </c>
      <c r="AL78" s="10">
        <f t="shared" si="15"/>
        <v>0</v>
      </c>
      <c r="AM78" s="10">
        <f t="shared" si="21"/>
        <v>13</v>
      </c>
    </row>
    <row r="79" spans="1:39" ht="15.75" customHeight="1" x14ac:dyDescent="0.25">
      <c r="A79" s="4">
        <v>86</v>
      </c>
      <c r="B79" s="7" t="s">
        <v>136</v>
      </c>
      <c r="C79" s="6" t="s">
        <v>189</v>
      </c>
      <c r="D79" s="6" t="s">
        <v>190</v>
      </c>
      <c r="E79" s="6" t="s">
        <v>194</v>
      </c>
      <c r="F79" s="6" t="s">
        <v>288</v>
      </c>
      <c r="G79" s="6">
        <v>1301040715</v>
      </c>
      <c r="H79" s="6" t="s">
        <v>289</v>
      </c>
      <c r="I79" s="7" t="s">
        <v>82</v>
      </c>
      <c r="J79" s="6" t="s">
        <v>82</v>
      </c>
      <c r="K79" s="6" t="s">
        <v>290</v>
      </c>
      <c r="L79" s="6" t="s">
        <v>593</v>
      </c>
      <c r="M79" s="7" t="s">
        <v>37</v>
      </c>
      <c r="N79" s="7"/>
      <c r="O79" s="7">
        <v>1141.68</v>
      </c>
      <c r="P79" s="7">
        <v>32.33</v>
      </c>
      <c r="Q79" s="7">
        <v>250</v>
      </c>
      <c r="R79" s="7">
        <f t="shared" si="16"/>
        <v>859.35000000000014</v>
      </c>
      <c r="S79" s="7">
        <v>0</v>
      </c>
      <c r="T79" s="7">
        <f t="shared" si="17"/>
        <v>859.35000000000014</v>
      </c>
      <c r="U79" s="7">
        <f t="shared" si="18"/>
        <v>1141.68</v>
      </c>
      <c r="V79" s="36" t="s">
        <v>445</v>
      </c>
      <c r="W79" s="35">
        <f t="shared" si="22"/>
        <v>1141.68</v>
      </c>
      <c r="X79" s="35"/>
      <c r="Y79" s="8" t="s">
        <v>38</v>
      </c>
      <c r="Z79" s="9"/>
      <c r="AA79" s="7" t="s">
        <v>39</v>
      </c>
      <c r="AB79" s="5" t="s">
        <v>291</v>
      </c>
      <c r="AC79" s="6">
        <v>2184</v>
      </c>
      <c r="AD79" s="6"/>
      <c r="AE79" s="6"/>
      <c r="AF79" s="10">
        <v>12</v>
      </c>
      <c r="AG79" s="151">
        <f t="shared" si="20"/>
        <v>81.599999999999994</v>
      </c>
      <c r="AH79" s="10"/>
      <c r="AI79" s="10"/>
      <c r="AJ79" s="10">
        <v>1</v>
      </c>
      <c r="AK79" s="10">
        <v>18</v>
      </c>
      <c r="AL79" s="10">
        <f t="shared" si="15"/>
        <v>0</v>
      </c>
      <c r="AM79" s="10">
        <f t="shared" si="21"/>
        <v>18</v>
      </c>
    </row>
    <row r="80" spans="1:39" ht="15.75" customHeight="1" x14ac:dyDescent="0.25">
      <c r="A80" s="4">
        <v>87</v>
      </c>
      <c r="B80" s="7" t="s">
        <v>136</v>
      </c>
      <c r="C80" s="6" t="s">
        <v>189</v>
      </c>
      <c r="D80" s="6" t="s">
        <v>190</v>
      </c>
      <c r="E80" s="6" t="s">
        <v>194</v>
      </c>
      <c r="F80" s="6" t="s">
        <v>292</v>
      </c>
      <c r="G80" s="6">
        <v>1301040707</v>
      </c>
      <c r="H80" s="6" t="s">
        <v>293</v>
      </c>
      <c r="I80" s="7" t="s">
        <v>82</v>
      </c>
      <c r="J80" s="6" t="s">
        <v>82</v>
      </c>
      <c r="K80" s="6" t="s">
        <v>294</v>
      </c>
      <c r="L80" s="6" t="s">
        <v>593</v>
      </c>
      <c r="M80" s="7" t="s">
        <v>37</v>
      </c>
      <c r="N80" s="7"/>
      <c r="O80" s="7">
        <v>1141.68</v>
      </c>
      <c r="P80" s="7">
        <v>32.33</v>
      </c>
      <c r="Q80" s="7">
        <v>250</v>
      </c>
      <c r="R80" s="7">
        <f t="shared" si="16"/>
        <v>859.35000000000014</v>
      </c>
      <c r="S80" s="7">
        <v>0</v>
      </c>
      <c r="T80" s="7">
        <f t="shared" si="17"/>
        <v>859.35000000000014</v>
      </c>
      <c r="U80" s="7">
        <f t="shared" si="18"/>
        <v>1141.68</v>
      </c>
      <c r="V80" s="36" t="s">
        <v>445</v>
      </c>
      <c r="W80" s="35">
        <f t="shared" si="22"/>
        <v>1141.68</v>
      </c>
      <c r="X80" s="35"/>
      <c r="Y80" s="8" t="s">
        <v>38</v>
      </c>
      <c r="Z80" s="9"/>
      <c r="AA80" s="7" t="s">
        <v>39</v>
      </c>
      <c r="AB80" s="5" t="s">
        <v>295</v>
      </c>
      <c r="AC80" s="6">
        <v>2351</v>
      </c>
      <c r="AD80" s="6"/>
      <c r="AE80" s="6"/>
      <c r="AF80" s="10">
        <v>12</v>
      </c>
      <c r="AG80" s="151">
        <f t="shared" si="20"/>
        <v>81.599999999999994</v>
      </c>
      <c r="AH80" s="10"/>
      <c r="AI80" s="10"/>
      <c r="AJ80" s="10">
        <v>1</v>
      </c>
      <c r="AK80" s="10">
        <v>13</v>
      </c>
      <c r="AL80" s="10">
        <f t="shared" si="15"/>
        <v>0</v>
      </c>
      <c r="AM80" s="10">
        <f t="shared" si="21"/>
        <v>13</v>
      </c>
    </row>
    <row r="81" spans="1:39" ht="15.75" customHeight="1" x14ac:dyDescent="0.25">
      <c r="A81" s="4">
        <v>88</v>
      </c>
      <c r="B81" s="7" t="s">
        <v>136</v>
      </c>
      <c r="C81" s="6" t="s">
        <v>189</v>
      </c>
      <c r="D81" s="6" t="s">
        <v>190</v>
      </c>
      <c r="E81" s="6" t="s">
        <v>194</v>
      </c>
      <c r="F81" s="6" t="s">
        <v>296</v>
      </c>
      <c r="G81" s="6">
        <v>1301040712</v>
      </c>
      <c r="H81" s="6" t="s">
        <v>116</v>
      </c>
      <c r="I81" s="7" t="s">
        <v>82</v>
      </c>
      <c r="J81" s="6" t="s">
        <v>82</v>
      </c>
      <c r="K81" s="6" t="s">
        <v>297</v>
      </c>
      <c r="L81" s="6" t="s">
        <v>593</v>
      </c>
      <c r="M81" s="7" t="s">
        <v>37</v>
      </c>
      <c r="N81" s="7"/>
      <c r="O81" s="7">
        <v>1141.68</v>
      </c>
      <c r="P81" s="7">
        <v>32.33</v>
      </c>
      <c r="Q81" s="7">
        <v>250</v>
      </c>
      <c r="R81" s="7">
        <f t="shared" si="16"/>
        <v>859.35000000000014</v>
      </c>
      <c r="S81" s="7">
        <v>0</v>
      </c>
      <c r="T81" s="7">
        <f t="shared" si="17"/>
        <v>859.35000000000014</v>
      </c>
      <c r="U81" s="7">
        <f t="shared" si="18"/>
        <v>1141.68</v>
      </c>
      <c r="V81" s="36" t="s">
        <v>445</v>
      </c>
      <c r="W81" s="35">
        <f t="shared" si="22"/>
        <v>1141.68</v>
      </c>
      <c r="X81" s="35"/>
      <c r="Y81" s="8" t="s">
        <v>38</v>
      </c>
      <c r="Z81" s="9"/>
      <c r="AA81" s="7" t="s">
        <v>39</v>
      </c>
      <c r="AB81" s="5" t="s">
        <v>298</v>
      </c>
      <c r="AC81" s="6">
        <v>2349</v>
      </c>
      <c r="AD81" s="6"/>
      <c r="AE81" s="6"/>
      <c r="AF81" s="10">
        <v>16</v>
      </c>
      <c r="AG81" s="151">
        <f t="shared" si="20"/>
        <v>108.8</v>
      </c>
      <c r="AH81" s="10"/>
      <c r="AI81" s="10"/>
      <c r="AJ81" s="10">
        <v>0</v>
      </c>
      <c r="AK81" s="10">
        <v>0</v>
      </c>
      <c r="AL81" s="10">
        <f t="shared" si="15"/>
        <v>0</v>
      </c>
      <c r="AM81" s="10">
        <f t="shared" si="21"/>
        <v>0</v>
      </c>
    </row>
    <row r="82" spans="1:39" ht="15.75" customHeight="1" x14ac:dyDescent="0.25">
      <c r="A82" s="4">
        <v>89</v>
      </c>
      <c r="B82" s="7" t="s">
        <v>136</v>
      </c>
      <c r="C82" s="6" t="s">
        <v>189</v>
      </c>
      <c r="D82" s="6" t="s">
        <v>190</v>
      </c>
      <c r="E82" s="6" t="s">
        <v>194</v>
      </c>
      <c r="F82" s="6" t="s">
        <v>299</v>
      </c>
      <c r="G82" s="6">
        <v>1301040714</v>
      </c>
      <c r="H82" s="6" t="s">
        <v>300</v>
      </c>
      <c r="I82" s="7" t="s">
        <v>82</v>
      </c>
      <c r="J82" s="6" t="s">
        <v>82</v>
      </c>
      <c r="K82" s="6" t="s">
        <v>301</v>
      </c>
      <c r="L82" s="6" t="s">
        <v>593</v>
      </c>
      <c r="M82" s="7" t="s">
        <v>37</v>
      </c>
      <c r="N82" s="7"/>
      <c r="O82" s="7">
        <v>1141.68</v>
      </c>
      <c r="P82" s="7">
        <v>32.33</v>
      </c>
      <c r="Q82" s="7">
        <v>250</v>
      </c>
      <c r="R82" s="7">
        <f t="shared" si="16"/>
        <v>859.35000000000014</v>
      </c>
      <c r="S82" s="7">
        <v>0</v>
      </c>
      <c r="T82" s="7">
        <f t="shared" si="17"/>
        <v>859.35000000000014</v>
      </c>
      <c r="U82" s="7">
        <f t="shared" si="18"/>
        <v>1141.68</v>
      </c>
      <c r="V82" s="36" t="s">
        <v>445</v>
      </c>
      <c r="W82" s="35">
        <f t="shared" si="22"/>
        <v>1141.68</v>
      </c>
      <c r="X82" s="35"/>
      <c r="Y82" s="8" t="s">
        <v>38</v>
      </c>
      <c r="Z82" s="9"/>
      <c r="AA82" s="7" t="s">
        <v>39</v>
      </c>
      <c r="AB82" s="5" t="s">
        <v>302</v>
      </c>
      <c r="AC82" s="6">
        <v>2198</v>
      </c>
      <c r="AD82" s="6"/>
      <c r="AE82" s="6"/>
      <c r="AF82" s="10">
        <v>10</v>
      </c>
      <c r="AG82" s="151">
        <f t="shared" si="20"/>
        <v>68</v>
      </c>
      <c r="AH82" s="10"/>
      <c r="AI82" s="10"/>
      <c r="AJ82" s="10">
        <v>1</v>
      </c>
      <c r="AK82" s="10">
        <v>10</v>
      </c>
      <c r="AL82" s="10">
        <f t="shared" si="15"/>
        <v>0</v>
      </c>
      <c r="AM82" s="10">
        <f t="shared" si="21"/>
        <v>10</v>
      </c>
    </row>
    <row r="83" spans="1:39" ht="15.75" customHeight="1" x14ac:dyDescent="0.25">
      <c r="A83" s="4">
        <v>90</v>
      </c>
      <c r="B83" s="7" t="s">
        <v>136</v>
      </c>
      <c r="C83" s="6" t="s">
        <v>189</v>
      </c>
      <c r="D83" s="6" t="s">
        <v>190</v>
      </c>
      <c r="E83" s="6" t="s">
        <v>194</v>
      </c>
      <c r="F83" s="6" t="s">
        <v>540</v>
      </c>
      <c r="G83" s="6">
        <v>1301040704</v>
      </c>
      <c r="H83" s="6" t="s">
        <v>77</v>
      </c>
      <c r="I83" s="7" t="s">
        <v>82</v>
      </c>
      <c r="J83" s="6" t="s">
        <v>82</v>
      </c>
      <c r="K83" s="6" t="s">
        <v>303</v>
      </c>
      <c r="L83" s="6" t="s">
        <v>593</v>
      </c>
      <c r="M83" s="7" t="s">
        <v>37</v>
      </c>
      <c r="N83" s="7"/>
      <c r="O83" s="7">
        <v>1141.68</v>
      </c>
      <c r="P83" s="7">
        <v>32.33</v>
      </c>
      <c r="Q83" s="7">
        <v>250</v>
      </c>
      <c r="R83" s="7">
        <f t="shared" si="16"/>
        <v>859.35000000000014</v>
      </c>
      <c r="S83" s="7">
        <v>0</v>
      </c>
      <c r="T83" s="7">
        <f t="shared" si="17"/>
        <v>859.35000000000014</v>
      </c>
      <c r="U83" s="7">
        <f t="shared" si="18"/>
        <v>1141.68</v>
      </c>
      <c r="V83" s="36" t="s">
        <v>445</v>
      </c>
      <c r="W83" s="35">
        <f t="shared" si="22"/>
        <v>1141.68</v>
      </c>
      <c r="X83" s="35"/>
      <c r="Y83" s="8" t="s">
        <v>38</v>
      </c>
      <c r="Z83" s="9"/>
      <c r="AA83" s="7" t="s">
        <v>39</v>
      </c>
      <c r="AB83" s="5" t="s">
        <v>304</v>
      </c>
      <c r="AC83" s="6">
        <v>2231</v>
      </c>
      <c r="AD83" s="6"/>
      <c r="AE83" s="6"/>
      <c r="AF83" s="10">
        <v>9</v>
      </c>
      <c r="AG83" s="151">
        <f t="shared" si="20"/>
        <v>61.199999999999996</v>
      </c>
      <c r="AH83" s="10"/>
      <c r="AI83" s="10"/>
      <c r="AJ83" s="10">
        <v>1</v>
      </c>
      <c r="AK83" s="10">
        <v>10</v>
      </c>
      <c r="AL83" s="10">
        <f t="shared" ref="AL83:AL102" si="23">(AH83+AI83)/2</f>
        <v>0</v>
      </c>
      <c r="AM83" s="10">
        <f t="shared" si="21"/>
        <v>10</v>
      </c>
    </row>
    <row r="84" spans="1:39" ht="15.75" customHeight="1" x14ac:dyDescent="0.25">
      <c r="A84" s="4">
        <v>91</v>
      </c>
      <c r="B84" s="7" t="s">
        <v>136</v>
      </c>
      <c r="C84" s="6" t="s">
        <v>189</v>
      </c>
      <c r="D84" s="6" t="s">
        <v>190</v>
      </c>
      <c r="E84" s="6" t="s">
        <v>194</v>
      </c>
      <c r="F84" s="6" t="s">
        <v>305</v>
      </c>
      <c r="G84" s="6">
        <v>1301040714</v>
      </c>
      <c r="H84" s="6" t="s">
        <v>306</v>
      </c>
      <c r="I84" s="7" t="s">
        <v>82</v>
      </c>
      <c r="J84" s="6" t="s">
        <v>82</v>
      </c>
      <c r="K84" s="6" t="s">
        <v>307</v>
      </c>
      <c r="L84" s="6" t="s">
        <v>593</v>
      </c>
      <c r="M84" s="7" t="s">
        <v>37</v>
      </c>
      <c r="N84" s="7"/>
      <c r="O84" s="7">
        <v>1141.68</v>
      </c>
      <c r="P84" s="7">
        <v>32.33</v>
      </c>
      <c r="Q84" s="7">
        <v>250</v>
      </c>
      <c r="R84" s="7">
        <f t="shared" si="16"/>
        <v>859.35000000000014</v>
      </c>
      <c r="S84" s="7">
        <v>0</v>
      </c>
      <c r="T84" s="7">
        <f t="shared" si="17"/>
        <v>859.35000000000014</v>
      </c>
      <c r="U84" s="7">
        <f t="shared" si="18"/>
        <v>1141.68</v>
      </c>
      <c r="V84" s="36" t="s">
        <v>445</v>
      </c>
      <c r="W84" s="35">
        <f t="shared" si="22"/>
        <v>1141.68</v>
      </c>
      <c r="X84" s="35"/>
      <c r="Y84" s="8" t="s">
        <v>38</v>
      </c>
      <c r="Z84" s="9"/>
      <c r="AA84" s="7" t="s">
        <v>39</v>
      </c>
      <c r="AB84" s="5" t="s">
        <v>302</v>
      </c>
      <c r="AC84" s="6">
        <v>2198</v>
      </c>
      <c r="AD84" s="6"/>
      <c r="AE84" s="6"/>
      <c r="AF84" s="10">
        <v>20</v>
      </c>
      <c r="AG84" s="151">
        <f t="shared" si="20"/>
        <v>136</v>
      </c>
      <c r="AH84" s="10"/>
      <c r="AI84" s="10"/>
      <c r="AJ84" s="10">
        <v>1</v>
      </c>
      <c r="AK84" s="10">
        <v>15</v>
      </c>
      <c r="AL84" s="10">
        <f t="shared" si="23"/>
        <v>0</v>
      </c>
      <c r="AM84" s="10">
        <f t="shared" si="21"/>
        <v>15</v>
      </c>
    </row>
    <row r="85" spans="1:39" ht="15.75" customHeight="1" x14ac:dyDescent="0.25">
      <c r="A85" s="4">
        <v>92</v>
      </c>
      <c r="B85" s="7" t="s">
        <v>136</v>
      </c>
      <c r="C85" s="6" t="s">
        <v>189</v>
      </c>
      <c r="D85" s="6" t="s">
        <v>190</v>
      </c>
      <c r="E85" s="6" t="s">
        <v>194</v>
      </c>
      <c r="F85" s="6" t="s">
        <v>308</v>
      </c>
      <c r="G85" s="6">
        <v>1301040709</v>
      </c>
      <c r="H85" s="6" t="s">
        <v>309</v>
      </c>
      <c r="I85" s="7" t="s">
        <v>82</v>
      </c>
      <c r="J85" s="6" t="s">
        <v>82</v>
      </c>
      <c r="K85" s="6" t="s">
        <v>310</v>
      </c>
      <c r="L85" s="6" t="s">
        <v>593</v>
      </c>
      <c r="M85" s="7" t="s">
        <v>37</v>
      </c>
      <c r="N85" s="7"/>
      <c r="O85" s="7">
        <v>1141.68</v>
      </c>
      <c r="P85" s="7">
        <v>32.33</v>
      </c>
      <c r="Q85" s="7">
        <v>250</v>
      </c>
      <c r="R85" s="7">
        <f t="shared" si="16"/>
        <v>859.35000000000014</v>
      </c>
      <c r="S85" s="7">
        <v>0</v>
      </c>
      <c r="T85" s="7">
        <f t="shared" si="17"/>
        <v>859.35000000000014</v>
      </c>
      <c r="U85" s="7">
        <f t="shared" si="18"/>
        <v>1141.68</v>
      </c>
      <c r="V85" s="36" t="s">
        <v>445</v>
      </c>
      <c r="W85" s="35">
        <f t="shared" si="22"/>
        <v>1141.68</v>
      </c>
      <c r="X85" s="35"/>
      <c r="Y85" s="8" t="s">
        <v>38</v>
      </c>
      <c r="Z85" s="9"/>
      <c r="AA85" s="7" t="s">
        <v>39</v>
      </c>
      <c r="AB85" s="5" t="s">
        <v>311</v>
      </c>
      <c r="AC85" s="6">
        <v>3267</v>
      </c>
      <c r="AD85" s="6"/>
      <c r="AE85" s="6"/>
      <c r="AF85" s="10">
        <v>25</v>
      </c>
      <c r="AG85" s="151">
        <f t="shared" si="20"/>
        <v>170</v>
      </c>
      <c r="AH85" s="10"/>
      <c r="AI85" s="10"/>
      <c r="AJ85" s="10">
        <v>0</v>
      </c>
      <c r="AK85" s="10">
        <v>0</v>
      </c>
      <c r="AL85" s="10">
        <f t="shared" si="23"/>
        <v>0</v>
      </c>
      <c r="AM85" s="10">
        <f t="shared" si="21"/>
        <v>0</v>
      </c>
    </row>
    <row r="86" spans="1:39" ht="15.75" customHeight="1" x14ac:dyDescent="0.25">
      <c r="A86" s="4">
        <v>93</v>
      </c>
      <c r="B86" s="7" t="s">
        <v>136</v>
      </c>
      <c r="C86" s="6" t="s">
        <v>189</v>
      </c>
      <c r="D86" s="6" t="s">
        <v>190</v>
      </c>
      <c r="E86" s="6" t="s">
        <v>202</v>
      </c>
      <c r="F86" s="6" t="s">
        <v>312</v>
      </c>
      <c r="G86" s="6">
        <v>1301040405</v>
      </c>
      <c r="H86" s="6" t="s">
        <v>313</v>
      </c>
      <c r="I86" s="7" t="s">
        <v>82</v>
      </c>
      <c r="J86" s="6" t="s">
        <v>82</v>
      </c>
      <c r="K86" s="6" t="s">
        <v>314</v>
      </c>
      <c r="L86" s="6" t="s">
        <v>598</v>
      </c>
      <c r="M86" s="7" t="s">
        <v>37</v>
      </c>
      <c r="N86" s="7"/>
      <c r="O86" s="7">
        <v>1141.68</v>
      </c>
      <c r="P86" s="7">
        <v>32.33</v>
      </c>
      <c r="Q86" s="7">
        <v>250</v>
      </c>
      <c r="R86" s="7">
        <f t="shared" si="16"/>
        <v>859.35000000000014</v>
      </c>
      <c r="S86" s="7">
        <v>0</v>
      </c>
      <c r="T86" s="7">
        <f t="shared" si="17"/>
        <v>859.35000000000014</v>
      </c>
      <c r="U86" s="7">
        <f t="shared" si="18"/>
        <v>1141.68</v>
      </c>
      <c r="V86" s="36" t="s">
        <v>445</v>
      </c>
      <c r="W86" s="35">
        <f t="shared" si="22"/>
        <v>1141.68</v>
      </c>
      <c r="X86" s="35"/>
      <c r="Y86" s="8" t="s">
        <v>38</v>
      </c>
      <c r="Z86" s="9"/>
      <c r="AA86" s="7" t="s">
        <v>39</v>
      </c>
      <c r="AB86" s="5" t="s">
        <v>315</v>
      </c>
      <c r="AC86" s="6">
        <v>3245</v>
      </c>
      <c r="AD86" s="6"/>
      <c r="AE86" s="6"/>
      <c r="AF86" s="10">
        <v>25</v>
      </c>
      <c r="AG86" s="151">
        <f t="shared" si="20"/>
        <v>170</v>
      </c>
      <c r="AH86" s="10"/>
      <c r="AI86" s="10"/>
      <c r="AJ86" s="10">
        <v>1</v>
      </c>
      <c r="AK86" s="10">
        <v>13</v>
      </c>
      <c r="AL86" s="10">
        <f t="shared" si="23"/>
        <v>0</v>
      </c>
      <c r="AM86" s="10">
        <f t="shared" si="21"/>
        <v>13</v>
      </c>
    </row>
    <row r="87" spans="1:39" ht="15.75" customHeight="1" x14ac:dyDescent="0.25">
      <c r="A87" s="4">
        <v>94</v>
      </c>
      <c r="B87" s="7" t="s">
        <v>136</v>
      </c>
      <c r="C87" s="6" t="s">
        <v>189</v>
      </c>
      <c r="D87" s="6" t="s">
        <v>190</v>
      </c>
      <c r="E87" s="6" t="s">
        <v>202</v>
      </c>
      <c r="F87" s="6" t="s">
        <v>316</v>
      </c>
      <c r="G87" s="6">
        <v>1301040403</v>
      </c>
      <c r="H87" s="6" t="s">
        <v>317</v>
      </c>
      <c r="I87" s="13" t="s">
        <v>82</v>
      </c>
      <c r="J87" s="6" t="s">
        <v>82</v>
      </c>
      <c r="K87" s="6" t="s">
        <v>318</v>
      </c>
      <c r="L87" s="6" t="s">
        <v>598</v>
      </c>
      <c r="M87" s="13" t="s">
        <v>37</v>
      </c>
      <c r="N87" s="13"/>
      <c r="O87" s="7">
        <v>1141.68</v>
      </c>
      <c r="P87" s="7">
        <v>32.33</v>
      </c>
      <c r="Q87" s="7">
        <v>250</v>
      </c>
      <c r="R87" s="7">
        <f t="shared" si="16"/>
        <v>859.35000000000014</v>
      </c>
      <c r="S87" s="7">
        <v>0</v>
      </c>
      <c r="T87" s="7">
        <f t="shared" si="17"/>
        <v>859.35000000000014</v>
      </c>
      <c r="U87" s="7">
        <f t="shared" si="18"/>
        <v>1141.68</v>
      </c>
      <c r="V87" s="36" t="s">
        <v>445</v>
      </c>
      <c r="W87" s="35">
        <f t="shared" si="22"/>
        <v>1141.68</v>
      </c>
      <c r="X87" s="35"/>
      <c r="Y87" s="8" t="s">
        <v>38</v>
      </c>
      <c r="Z87" s="9"/>
      <c r="AA87" s="7" t="s">
        <v>39</v>
      </c>
      <c r="AB87" s="6" t="s">
        <v>203</v>
      </c>
      <c r="AC87" s="6">
        <v>3302</v>
      </c>
      <c r="AD87" s="6"/>
      <c r="AE87" s="6"/>
      <c r="AF87" s="10">
        <v>20</v>
      </c>
      <c r="AG87" s="151">
        <f t="shared" si="20"/>
        <v>136</v>
      </c>
      <c r="AH87" s="10"/>
      <c r="AI87" s="10"/>
      <c r="AJ87" s="10">
        <v>0</v>
      </c>
      <c r="AK87" s="10">
        <v>0</v>
      </c>
      <c r="AL87" s="10">
        <f t="shared" si="23"/>
        <v>0</v>
      </c>
      <c r="AM87" s="10">
        <f t="shared" si="21"/>
        <v>0</v>
      </c>
    </row>
    <row r="88" spans="1:39" ht="15.75" customHeight="1" x14ac:dyDescent="0.25">
      <c r="A88" s="4">
        <v>95</v>
      </c>
      <c r="B88" s="7" t="s">
        <v>136</v>
      </c>
      <c r="C88" s="6" t="s">
        <v>189</v>
      </c>
      <c r="D88" s="6" t="s">
        <v>190</v>
      </c>
      <c r="E88" s="6" t="s">
        <v>202</v>
      </c>
      <c r="F88" s="6" t="s">
        <v>319</v>
      </c>
      <c r="G88" s="6">
        <v>1301040406</v>
      </c>
      <c r="H88" s="6" t="s">
        <v>320</v>
      </c>
      <c r="I88" s="7" t="s">
        <v>82</v>
      </c>
      <c r="J88" s="6" t="s">
        <v>82</v>
      </c>
      <c r="K88" s="6" t="s">
        <v>321</v>
      </c>
      <c r="L88" s="6" t="s">
        <v>593</v>
      </c>
      <c r="M88" s="7" t="s">
        <v>37</v>
      </c>
      <c r="N88" s="7"/>
      <c r="O88" s="7">
        <v>1141.68</v>
      </c>
      <c r="P88" s="7">
        <v>32.33</v>
      </c>
      <c r="Q88" s="7">
        <v>250</v>
      </c>
      <c r="R88" s="7">
        <f t="shared" si="16"/>
        <v>859.35000000000014</v>
      </c>
      <c r="S88" s="7">
        <v>0</v>
      </c>
      <c r="T88" s="7">
        <f t="shared" si="17"/>
        <v>859.35000000000014</v>
      </c>
      <c r="U88" s="7">
        <f t="shared" si="18"/>
        <v>1141.68</v>
      </c>
      <c r="V88" s="36" t="s">
        <v>445</v>
      </c>
      <c r="W88" s="35">
        <f t="shared" si="22"/>
        <v>1141.68</v>
      </c>
      <c r="X88" s="35"/>
      <c r="Y88" s="8" t="s">
        <v>38</v>
      </c>
      <c r="Z88" s="9"/>
      <c r="AA88" s="7" t="s">
        <v>39</v>
      </c>
      <c r="AB88" s="5" t="s">
        <v>322</v>
      </c>
      <c r="AC88" s="6">
        <v>2518</v>
      </c>
      <c r="AD88" s="6"/>
      <c r="AE88" s="6"/>
      <c r="AF88" s="10">
        <v>20</v>
      </c>
      <c r="AG88" s="151">
        <f t="shared" si="20"/>
        <v>136</v>
      </c>
      <c r="AH88" s="10"/>
      <c r="AI88" s="10"/>
      <c r="AJ88" s="10">
        <v>0</v>
      </c>
      <c r="AK88" s="10">
        <v>3</v>
      </c>
      <c r="AL88" s="10">
        <f t="shared" si="23"/>
        <v>0</v>
      </c>
      <c r="AM88" s="10">
        <f t="shared" si="21"/>
        <v>3</v>
      </c>
    </row>
    <row r="89" spans="1:39" ht="19.5" customHeight="1" x14ac:dyDescent="0.25">
      <c r="A89" s="4">
        <v>96</v>
      </c>
      <c r="B89" s="6" t="s">
        <v>136</v>
      </c>
      <c r="C89" s="6" t="s">
        <v>189</v>
      </c>
      <c r="D89" s="6" t="s">
        <v>190</v>
      </c>
      <c r="E89" s="6" t="s">
        <v>202</v>
      </c>
      <c r="F89" s="6" t="s">
        <v>312</v>
      </c>
      <c r="G89" s="6">
        <v>1301040405</v>
      </c>
      <c r="H89" s="6" t="s">
        <v>323</v>
      </c>
      <c r="I89" s="7" t="s">
        <v>82</v>
      </c>
      <c r="J89" s="6" t="s">
        <v>82</v>
      </c>
      <c r="K89" s="6" t="s">
        <v>324</v>
      </c>
      <c r="L89" s="6" t="s">
        <v>598</v>
      </c>
      <c r="M89" s="7" t="s">
        <v>37</v>
      </c>
      <c r="N89" s="7"/>
      <c r="O89" s="7">
        <v>1141.68</v>
      </c>
      <c r="P89" s="7">
        <v>32.33</v>
      </c>
      <c r="Q89" s="7">
        <v>250</v>
      </c>
      <c r="R89" s="7">
        <f t="shared" si="16"/>
        <v>859.35000000000014</v>
      </c>
      <c r="S89" s="7">
        <v>0</v>
      </c>
      <c r="T89" s="7">
        <f t="shared" si="17"/>
        <v>859.35000000000014</v>
      </c>
      <c r="U89" s="7">
        <f t="shared" si="18"/>
        <v>1141.68</v>
      </c>
      <c r="V89" s="36" t="s">
        <v>445</v>
      </c>
      <c r="W89" s="35">
        <f t="shared" si="22"/>
        <v>1141.68</v>
      </c>
      <c r="X89" s="35"/>
      <c r="Y89" s="8" t="s">
        <v>38</v>
      </c>
      <c r="Z89" s="9"/>
      <c r="AA89" s="7" t="s">
        <v>39</v>
      </c>
      <c r="AB89" s="6" t="s">
        <v>315</v>
      </c>
      <c r="AC89" s="6">
        <v>3245</v>
      </c>
      <c r="AD89" s="6"/>
      <c r="AE89" s="6"/>
      <c r="AF89" s="10">
        <v>20</v>
      </c>
      <c r="AG89" s="151">
        <f t="shared" si="20"/>
        <v>136</v>
      </c>
      <c r="AH89" s="10"/>
      <c r="AI89" s="10"/>
      <c r="AJ89" s="10">
        <v>0</v>
      </c>
      <c r="AK89" s="10">
        <v>0</v>
      </c>
      <c r="AL89" s="10">
        <f t="shared" si="23"/>
        <v>0</v>
      </c>
      <c r="AM89" s="10">
        <f t="shared" si="21"/>
        <v>0</v>
      </c>
    </row>
    <row r="90" spans="1:39" ht="15.75" customHeight="1" x14ac:dyDescent="0.25">
      <c r="A90" s="4">
        <v>98</v>
      </c>
      <c r="B90" s="7" t="s">
        <v>136</v>
      </c>
      <c r="C90" s="6" t="s">
        <v>189</v>
      </c>
      <c r="D90" s="6" t="s">
        <v>190</v>
      </c>
      <c r="E90" s="6" t="s">
        <v>202</v>
      </c>
      <c r="F90" s="6" t="s">
        <v>325</v>
      </c>
      <c r="G90" s="6">
        <v>301040404</v>
      </c>
      <c r="H90" s="6" t="s">
        <v>326</v>
      </c>
      <c r="I90" s="7" t="s">
        <v>82</v>
      </c>
      <c r="J90" s="6" t="s">
        <v>82</v>
      </c>
      <c r="K90" s="6" t="s">
        <v>327</v>
      </c>
      <c r="L90" s="6" t="s">
        <v>593</v>
      </c>
      <c r="M90" s="7" t="s">
        <v>37</v>
      </c>
      <c r="N90" s="7"/>
      <c r="O90" s="7">
        <v>1141.68</v>
      </c>
      <c r="P90" s="7">
        <v>32.33</v>
      </c>
      <c r="Q90" s="7">
        <v>250</v>
      </c>
      <c r="R90" s="7">
        <f t="shared" si="16"/>
        <v>859.35000000000014</v>
      </c>
      <c r="S90" s="7">
        <v>0</v>
      </c>
      <c r="T90" s="7">
        <f t="shared" si="17"/>
        <v>859.35000000000014</v>
      </c>
      <c r="U90" s="7">
        <f t="shared" si="18"/>
        <v>1141.68</v>
      </c>
      <c r="V90" s="36" t="s">
        <v>445</v>
      </c>
      <c r="W90" s="35">
        <v>0</v>
      </c>
      <c r="X90" s="35"/>
      <c r="Y90" s="8" t="s">
        <v>38</v>
      </c>
      <c r="Z90" s="9"/>
      <c r="AA90" s="7" t="s">
        <v>39</v>
      </c>
      <c r="AB90" s="6" t="s">
        <v>203</v>
      </c>
      <c r="AC90" s="6">
        <v>3302</v>
      </c>
      <c r="AD90" s="6"/>
      <c r="AE90" s="6"/>
      <c r="AF90" s="10">
        <v>30</v>
      </c>
      <c r="AG90" s="151">
        <f t="shared" si="20"/>
        <v>204</v>
      </c>
      <c r="AH90" s="10"/>
      <c r="AI90" s="10"/>
      <c r="AJ90" s="10">
        <v>0</v>
      </c>
      <c r="AK90" s="10">
        <v>0</v>
      </c>
      <c r="AL90" s="10">
        <f t="shared" si="23"/>
        <v>0</v>
      </c>
      <c r="AM90" s="10">
        <f t="shared" si="21"/>
        <v>0</v>
      </c>
    </row>
    <row r="91" spans="1:39" ht="15.75" customHeight="1" x14ac:dyDescent="0.25">
      <c r="A91" s="4">
        <v>99</v>
      </c>
      <c r="B91" s="7" t="s">
        <v>136</v>
      </c>
      <c r="C91" s="6" t="s">
        <v>189</v>
      </c>
      <c r="D91" s="6" t="s">
        <v>190</v>
      </c>
      <c r="E91" s="6" t="s">
        <v>202</v>
      </c>
      <c r="F91" s="6" t="s">
        <v>312</v>
      </c>
      <c r="G91" s="6">
        <v>1301040405</v>
      </c>
      <c r="H91" s="6" t="s">
        <v>313</v>
      </c>
      <c r="I91" s="7" t="s">
        <v>82</v>
      </c>
      <c r="J91" s="6" t="s">
        <v>82</v>
      </c>
      <c r="K91" s="6" t="s">
        <v>328</v>
      </c>
      <c r="L91" s="6" t="s">
        <v>598</v>
      </c>
      <c r="M91" s="7" t="s">
        <v>37</v>
      </c>
      <c r="N91" s="7"/>
      <c r="O91" s="7">
        <v>1141.68</v>
      </c>
      <c r="P91" s="7">
        <v>32.33</v>
      </c>
      <c r="Q91" s="7">
        <v>250</v>
      </c>
      <c r="R91" s="7">
        <f t="shared" si="16"/>
        <v>859.35000000000014</v>
      </c>
      <c r="S91" s="7">
        <v>0</v>
      </c>
      <c r="T91" s="7">
        <f t="shared" si="17"/>
        <v>859.35000000000014</v>
      </c>
      <c r="U91" s="7">
        <f t="shared" si="18"/>
        <v>1141.68</v>
      </c>
      <c r="V91" s="36" t="s">
        <v>445</v>
      </c>
      <c r="W91" s="35">
        <f>U91</f>
        <v>1141.68</v>
      </c>
      <c r="X91" s="35"/>
      <c r="Y91" s="8" t="s">
        <v>38</v>
      </c>
      <c r="Z91" s="14"/>
      <c r="AA91" s="7" t="s">
        <v>39</v>
      </c>
      <c r="AB91" s="15" t="s">
        <v>315</v>
      </c>
      <c r="AC91" s="6">
        <v>3245</v>
      </c>
      <c r="AD91" s="6"/>
      <c r="AE91" s="6"/>
      <c r="AF91" s="10">
        <v>25</v>
      </c>
      <c r="AG91" s="151">
        <f t="shared" si="20"/>
        <v>170</v>
      </c>
      <c r="AH91" s="10"/>
      <c r="AI91" s="10"/>
      <c r="AJ91" s="10">
        <v>0</v>
      </c>
      <c r="AK91" s="10">
        <v>3</v>
      </c>
      <c r="AL91" s="10">
        <f t="shared" si="23"/>
        <v>0</v>
      </c>
      <c r="AM91" s="10">
        <f t="shared" si="21"/>
        <v>3</v>
      </c>
    </row>
    <row r="92" spans="1:39" ht="15.75" customHeight="1" x14ac:dyDescent="0.25">
      <c r="A92" s="4">
        <v>100</v>
      </c>
      <c r="B92" s="7" t="s">
        <v>136</v>
      </c>
      <c r="C92" s="6" t="s">
        <v>189</v>
      </c>
      <c r="D92" s="6" t="s">
        <v>190</v>
      </c>
      <c r="E92" s="6" t="s">
        <v>202</v>
      </c>
      <c r="F92" s="6" t="s">
        <v>316</v>
      </c>
      <c r="G92" s="6">
        <v>1301040403</v>
      </c>
      <c r="H92" s="6" t="s">
        <v>329</v>
      </c>
      <c r="I92" s="7" t="s">
        <v>82</v>
      </c>
      <c r="J92" s="6" t="s">
        <v>82</v>
      </c>
      <c r="K92" s="6" t="s">
        <v>330</v>
      </c>
      <c r="L92" s="6" t="s">
        <v>593</v>
      </c>
      <c r="M92" s="7" t="s">
        <v>37</v>
      </c>
      <c r="N92" s="7"/>
      <c r="O92" s="7">
        <v>1141.68</v>
      </c>
      <c r="P92" s="7">
        <v>32.33</v>
      </c>
      <c r="Q92" s="7">
        <v>250</v>
      </c>
      <c r="R92" s="7">
        <f t="shared" si="16"/>
        <v>859.35000000000014</v>
      </c>
      <c r="S92" s="7">
        <v>0</v>
      </c>
      <c r="T92" s="7">
        <f t="shared" si="17"/>
        <v>859.35000000000014</v>
      </c>
      <c r="U92" s="7">
        <f t="shared" si="18"/>
        <v>1141.68</v>
      </c>
      <c r="V92" s="36" t="s">
        <v>445</v>
      </c>
      <c r="W92" s="35">
        <f>U92</f>
        <v>1141.68</v>
      </c>
      <c r="X92" s="35"/>
      <c r="Y92" s="8" t="s">
        <v>38</v>
      </c>
      <c r="Z92" s="9"/>
      <c r="AA92" s="7" t="s">
        <v>39</v>
      </c>
      <c r="AB92" s="6" t="s">
        <v>203</v>
      </c>
      <c r="AC92" s="6">
        <v>3302</v>
      </c>
      <c r="AD92" s="6"/>
      <c r="AE92" s="6"/>
      <c r="AF92" s="10">
        <v>24</v>
      </c>
      <c r="AG92" s="151">
        <f t="shared" si="20"/>
        <v>163.19999999999999</v>
      </c>
      <c r="AH92" s="10"/>
      <c r="AI92" s="10"/>
      <c r="AJ92" s="10">
        <v>0</v>
      </c>
      <c r="AK92" s="10">
        <v>3</v>
      </c>
      <c r="AL92" s="10">
        <f t="shared" si="23"/>
        <v>0</v>
      </c>
      <c r="AM92" s="10">
        <f t="shared" si="21"/>
        <v>3</v>
      </c>
    </row>
    <row r="93" spans="1:39" ht="15.75" customHeight="1" x14ac:dyDescent="0.25">
      <c r="A93" s="4">
        <v>101</v>
      </c>
      <c r="B93" s="7" t="s">
        <v>136</v>
      </c>
      <c r="C93" s="6" t="s">
        <v>189</v>
      </c>
      <c r="D93" s="6" t="s">
        <v>190</v>
      </c>
      <c r="E93" s="6" t="s">
        <v>202</v>
      </c>
      <c r="F93" s="6" t="s">
        <v>312</v>
      </c>
      <c r="G93" s="6">
        <v>1301040405</v>
      </c>
      <c r="H93" s="6" t="s">
        <v>313</v>
      </c>
      <c r="I93" s="7" t="s">
        <v>82</v>
      </c>
      <c r="J93" s="6" t="s">
        <v>82</v>
      </c>
      <c r="K93" s="6" t="s">
        <v>331</v>
      </c>
      <c r="L93" s="6" t="s">
        <v>593</v>
      </c>
      <c r="M93" s="7" t="s">
        <v>37</v>
      </c>
      <c r="N93" s="7"/>
      <c r="O93" s="7">
        <v>1141.68</v>
      </c>
      <c r="P93" s="7">
        <v>32.33</v>
      </c>
      <c r="Q93" s="7">
        <v>250</v>
      </c>
      <c r="R93" s="7">
        <f t="shared" si="16"/>
        <v>859.35000000000014</v>
      </c>
      <c r="S93" s="7">
        <v>0</v>
      </c>
      <c r="T93" s="7">
        <f t="shared" si="17"/>
        <v>859.35000000000014</v>
      </c>
      <c r="U93" s="7">
        <f t="shared" si="18"/>
        <v>1141.68</v>
      </c>
      <c r="V93" s="36" t="s">
        <v>445</v>
      </c>
      <c r="W93" s="35">
        <f>U93</f>
        <v>1141.68</v>
      </c>
      <c r="X93" s="35"/>
      <c r="Y93" s="8" t="s">
        <v>38</v>
      </c>
      <c r="Z93" s="9"/>
      <c r="AA93" s="7" t="s">
        <v>39</v>
      </c>
      <c r="AB93" s="5" t="s">
        <v>315</v>
      </c>
      <c r="AC93" s="6">
        <v>3245</v>
      </c>
      <c r="AD93" s="6"/>
      <c r="AE93" s="6"/>
      <c r="AF93" s="10">
        <v>35</v>
      </c>
      <c r="AG93" s="151">
        <f t="shared" si="20"/>
        <v>238</v>
      </c>
      <c r="AH93" s="10"/>
      <c r="AI93" s="10"/>
      <c r="AJ93" s="10">
        <v>1</v>
      </c>
      <c r="AK93" s="10">
        <v>15</v>
      </c>
      <c r="AL93" s="10">
        <f t="shared" si="23"/>
        <v>0</v>
      </c>
      <c r="AM93" s="10">
        <f t="shared" si="21"/>
        <v>15</v>
      </c>
    </row>
    <row r="94" spans="1:39" ht="15.75" hidden="1" customHeight="1" x14ac:dyDescent="0.25">
      <c r="A94" s="4">
        <v>102</v>
      </c>
      <c r="B94" s="6" t="s">
        <v>136</v>
      </c>
      <c r="C94" s="6" t="s">
        <v>332</v>
      </c>
      <c r="D94" s="6" t="s">
        <v>333</v>
      </c>
      <c r="E94" s="6" t="s">
        <v>33</v>
      </c>
      <c r="F94" s="6" t="s">
        <v>334</v>
      </c>
      <c r="G94" s="6">
        <v>1301060302</v>
      </c>
      <c r="H94" s="6" t="s">
        <v>34</v>
      </c>
      <c r="I94" s="6" t="s">
        <v>95</v>
      </c>
      <c r="J94" s="6" t="s">
        <v>96</v>
      </c>
      <c r="K94" s="6" t="s">
        <v>335</v>
      </c>
      <c r="L94" s="6" t="s">
        <v>594</v>
      </c>
      <c r="M94" s="13" t="s">
        <v>64</v>
      </c>
      <c r="N94" s="13"/>
      <c r="O94" s="7">
        <v>3359.85</v>
      </c>
      <c r="P94" s="7">
        <v>26.67</v>
      </c>
      <c r="Q94" s="7">
        <v>300</v>
      </c>
      <c r="R94" s="7">
        <f t="shared" si="16"/>
        <v>3033.18</v>
      </c>
      <c r="S94" s="7">
        <v>0</v>
      </c>
      <c r="T94" s="7">
        <f t="shared" si="17"/>
        <v>3033.18</v>
      </c>
      <c r="U94" s="7">
        <f t="shared" si="18"/>
        <v>3359.85</v>
      </c>
      <c r="V94" s="36" t="s">
        <v>445</v>
      </c>
      <c r="W94" s="35">
        <f>U94</f>
        <v>3359.85</v>
      </c>
      <c r="X94" s="35"/>
      <c r="Y94" s="8" t="s">
        <v>38</v>
      </c>
      <c r="Z94" s="9"/>
      <c r="AA94" s="7" t="s">
        <v>39</v>
      </c>
      <c r="AB94" s="6" t="s">
        <v>336</v>
      </c>
      <c r="AC94" s="6">
        <v>3179</v>
      </c>
      <c r="AD94" s="6"/>
      <c r="AE94" s="6"/>
      <c r="AF94" s="10">
        <v>100</v>
      </c>
      <c r="AG94" s="151">
        <f t="shared" si="20"/>
        <v>680</v>
      </c>
      <c r="AH94" s="10"/>
      <c r="AI94" s="10"/>
      <c r="AJ94" s="10">
        <v>14</v>
      </c>
      <c r="AK94" s="10">
        <v>275</v>
      </c>
      <c r="AL94" s="10">
        <f t="shared" si="23"/>
        <v>0</v>
      </c>
      <c r="AM94" s="10">
        <f t="shared" si="21"/>
        <v>275</v>
      </c>
    </row>
    <row r="95" spans="1:39" ht="15.75" hidden="1" customHeight="1" x14ac:dyDescent="0.25">
      <c r="A95" s="65">
        <v>105</v>
      </c>
      <c r="B95" s="67" t="s">
        <v>136</v>
      </c>
      <c r="C95" s="67" t="s">
        <v>340</v>
      </c>
      <c r="D95" s="67" t="s">
        <v>348</v>
      </c>
      <c r="E95" s="67" t="s">
        <v>33</v>
      </c>
      <c r="F95" s="67" t="s">
        <v>33</v>
      </c>
      <c r="G95" s="6">
        <v>1301060302</v>
      </c>
      <c r="H95" s="67" t="s">
        <v>34</v>
      </c>
      <c r="I95" s="66" t="s">
        <v>35</v>
      </c>
      <c r="J95" s="67" t="s">
        <v>180</v>
      </c>
      <c r="K95" s="67" t="s">
        <v>338</v>
      </c>
      <c r="L95" s="67"/>
      <c r="M95" s="124" t="s">
        <v>116</v>
      </c>
      <c r="N95" s="124"/>
      <c r="O95" s="68">
        <v>6774.77</v>
      </c>
      <c r="P95" s="7">
        <v>26.67</v>
      </c>
      <c r="Q95" s="7">
        <v>300</v>
      </c>
      <c r="R95" s="7">
        <f t="shared" si="16"/>
        <v>6448.1</v>
      </c>
      <c r="S95" s="68">
        <v>0</v>
      </c>
      <c r="T95" s="7">
        <f t="shared" si="17"/>
        <v>6448.1</v>
      </c>
      <c r="U95" s="68">
        <f t="shared" si="18"/>
        <v>6774.77</v>
      </c>
      <c r="V95" s="38" t="s">
        <v>485</v>
      </c>
      <c r="W95" s="35">
        <f>S95+O94</f>
        <v>3359.85</v>
      </c>
      <c r="X95" s="35" t="s">
        <v>482</v>
      </c>
      <c r="Y95" s="8" t="s">
        <v>38</v>
      </c>
      <c r="Z95" s="9"/>
      <c r="AA95" s="13" t="s">
        <v>339</v>
      </c>
      <c r="AB95" s="6" t="s">
        <v>336</v>
      </c>
      <c r="AC95" s="6">
        <v>3179</v>
      </c>
      <c r="AD95" s="6"/>
      <c r="AE95" s="6"/>
      <c r="AF95" s="10">
        <v>167</v>
      </c>
      <c r="AG95" s="151">
        <f>AF95*7.1</f>
        <v>1185.7</v>
      </c>
      <c r="AH95" s="10"/>
      <c r="AI95" s="10"/>
      <c r="AJ95" s="10">
        <v>28</v>
      </c>
      <c r="AK95" s="10">
        <v>560</v>
      </c>
      <c r="AL95" s="10">
        <f t="shared" si="23"/>
        <v>0</v>
      </c>
      <c r="AM95" s="10">
        <f t="shared" si="21"/>
        <v>560</v>
      </c>
    </row>
    <row r="96" spans="1:39" ht="15.75" hidden="1" customHeight="1" x14ac:dyDescent="0.25">
      <c r="A96" s="4" t="s">
        <v>33</v>
      </c>
      <c r="B96" s="11" t="s">
        <v>136</v>
      </c>
      <c r="C96" s="6" t="s">
        <v>340</v>
      </c>
      <c r="D96" s="6" t="s">
        <v>341</v>
      </c>
      <c r="E96" s="6" t="s">
        <v>137</v>
      </c>
      <c r="F96" s="13" t="s">
        <v>137</v>
      </c>
      <c r="G96" s="6">
        <v>135</v>
      </c>
      <c r="H96" s="13" t="s">
        <v>342</v>
      </c>
      <c r="I96" s="13" t="s">
        <v>343</v>
      </c>
      <c r="J96" s="7" t="s">
        <v>344</v>
      </c>
      <c r="K96" s="6" t="s">
        <v>345</v>
      </c>
      <c r="L96" s="6"/>
      <c r="M96" s="7" t="s">
        <v>346</v>
      </c>
      <c r="N96" s="7"/>
      <c r="O96" s="13" t="s">
        <v>33</v>
      </c>
      <c r="P96" s="13" t="s">
        <v>33</v>
      </c>
      <c r="Q96" s="13" t="s">
        <v>33</v>
      </c>
      <c r="R96" s="13" t="s">
        <v>33</v>
      </c>
      <c r="S96" s="13" t="s">
        <v>33</v>
      </c>
      <c r="T96" s="13" t="s">
        <v>33</v>
      </c>
      <c r="U96" s="13"/>
      <c r="V96" s="13"/>
      <c r="W96" s="13"/>
      <c r="X96" s="13"/>
      <c r="Y96" s="13" t="s">
        <v>33</v>
      </c>
      <c r="Z96" s="13" t="s">
        <v>33</v>
      </c>
      <c r="AA96" s="13" t="s">
        <v>33</v>
      </c>
      <c r="AB96" s="13" t="s">
        <v>347</v>
      </c>
      <c r="AC96" s="6">
        <v>2185</v>
      </c>
      <c r="AD96" s="6"/>
      <c r="AE96" s="6"/>
      <c r="AF96" s="10">
        <v>382</v>
      </c>
      <c r="AG96" s="10"/>
      <c r="AH96" s="10"/>
      <c r="AI96" s="10"/>
      <c r="AJ96" s="10">
        <v>382</v>
      </c>
      <c r="AK96" s="10">
        <v>2292</v>
      </c>
      <c r="AL96" s="10">
        <f t="shared" si="23"/>
        <v>0</v>
      </c>
      <c r="AM96" s="10">
        <f t="shared" si="21"/>
        <v>2292</v>
      </c>
    </row>
    <row r="97" spans="1:39" ht="15.75" hidden="1" customHeight="1" x14ac:dyDescent="0.25">
      <c r="A97" s="4" t="s">
        <v>33</v>
      </c>
      <c r="B97" s="5" t="s">
        <v>136</v>
      </c>
      <c r="C97" s="6" t="s">
        <v>340</v>
      </c>
      <c r="D97" s="6" t="s">
        <v>348</v>
      </c>
      <c r="E97" s="12" t="s">
        <v>33</v>
      </c>
      <c r="F97" s="7" t="s">
        <v>33</v>
      </c>
      <c r="G97" s="12">
        <v>143</v>
      </c>
      <c r="H97" s="7" t="s">
        <v>33</v>
      </c>
      <c r="I97" s="7" t="s">
        <v>349</v>
      </c>
      <c r="J97" s="13" t="s">
        <v>350</v>
      </c>
      <c r="K97" s="7" t="s">
        <v>351</v>
      </c>
      <c r="L97" s="7"/>
      <c r="M97" s="7" t="s">
        <v>90</v>
      </c>
      <c r="N97" s="7"/>
      <c r="O97" s="13" t="s">
        <v>33</v>
      </c>
      <c r="P97" s="13" t="s">
        <v>33</v>
      </c>
      <c r="Q97" s="13" t="s">
        <v>33</v>
      </c>
      <c r="R97" s="13" t="s">
        <v>33</v>
      </c>
      <c r="S97" s="13" t="s">
        <v>33</v>
      </c>
      <c r="T97" s="13" t="s">
        <v>33</v>
      </c>
      <c r="U97" s="13"/>
      <c r="V97" s="13"/>
      <c r="W97" s="13"/>
      <c r="X97" s="13"/>
      <c r="Y97" s="13" t="s">
        <v>33</v>
      </c>
      <c r="Z97" s="13" t="s">
        <v>33</v>
      </c>
      <c r="AA97" s="13" t="s">
        <v>33</v>
      </c>
      <c r="AB97" s="13" t="s">
        <v>352</v>
      </c>
      <c r="AC97" s="6">
        <v>2464</v>
      </c>
      <c r="AD97" s="6"/>
      <c r="AE97" s="6"/>
      <c r="AF97" s="10">
        <v>40</v>
      </c>
      <c r="AG97" s="10"/>
      <c r="AH97" s="10"/>
      <c r="AI97" s="10"/>
      <c r="AJ97" s="10">
        <v>40</v>
      </c>
      <c r="AK97" s="10">
        <v>240</v>
      </c>
      <c r="AL97" s="10">
        <f t="shared" si="23"/>
        <v>0</v>
      </c>
      <c r="AM97" s="10">
        <f t="shared" si="21"/>
        <v>240</v>
      </c>
    </row>
    <row r="98" spans="1:39" ht="15.75" hidden="1" customHeight="1" x14ac:dyDescent="0.25">
      <c r="A98" s="4">
        <v>109</v>
      </c>
      <c r="B98" s="7" t="s">
        <v>136</v>
      </c>
      <c r="C98" s="6" t="s">
        <v>340</v>
      </c>
      <c r="D98" s="6" t="s">
        <v>341</v>
      </c>
      <c r="E98" s="5" t="s">
        <v>33</v>
      </c>
      <c r="F98" s="6" t="s">
        <v>33</v>
      </c>
      <c r="G98" s="6">
        <v>135</v>
      </c>
      <c r="H98" s="6" t="s">
        <v>342</v>
      </c>
      <c r="I98" s="6" t="s">
        <v>95</v>
      </c>
      <c r="J98" s="5" t="s">
        <v>219</v>
      </c>
      <c r="K98" s="5" t="s">
        <v>358</v>
      </c>
      <c r="L98" s="5" t="s">
        <v>595</v>
      </c>
      <c r="M98" s="103" t="s">
        <v>56</v>
      </c>
      <c r="N98" s="7"/>
      <c r="O98" s="7">
        <v>3359.85</v>
      </c>
      <c r="P98" s="7">
        <v>26.67</v>
      </c>
      <c r="Q98" s="7">
        <v>300</v>
      </c>
      <c r="R98" s="7">
        <f>O98-P98-Q98</f>
        <v>3033.18</v>
      </c>
      <c r="S98" s="7">
        <v>0</v>
      </c>
      <c r="T98" s="7">
        <f>R98+S98</f>
        <v>3033.18</v>
      </c>
      <c r="U98" s="7">
        <f t="shared" ref="U98:U108" si="24">O98+S98</f>
        <v>3359.85</v>
      </c>
      <c r="V98" s="36" t="s">
        <v>445</v>
      </c>
      <c r="W98" s="35">
        <f>U98</f>
        <v>3359.85</v>
      </c>
      <c r="X98" s="35"/>
      <c r="Y98" s="8" t="s">
        <v>38</v>
      </c>
      <c r="Z98" s="9"/>
      <c r="AA98" s="7" t="s">
        <v>39</v>
      </c>
      <c r="AB98" s="6" t="s">
        <v>359</v>
      </c>
      <c r="AC98" s="6">
        <v>3339</v>
      </c>
      <c r="AD98" s="6"/>
      <c r="AE98" s="6"/>
      <c r="AF98" s="10">
        <v>110</v>
      </c>
      <c r="AG98" s="151">
        <f>AF98*6.8</f>
        <v>748</v>
      </c>
      <c r="AH98" s="10"/>
      <c r="AI98" s="10"/>
      <c r="AJ98" s="10">
        <v>0</v>
      </c>
      <c r="AK98" s="10">
        <v>0</v>
      </c>
      <c r="AL98" s="10">
        <f t="shared" si="23"/>
        <v>0</v>
      </c>
      <c r="AM98" s="10">
        <f t="shared" si="21"/>
        <v>0</v>
      </c>
    </row>
    <row r="99" spans="1:39" ht="15.75" hidden="1" customHeight="1" x14ac:dyDescent="0.25">
      <c r="A99" s="4">
        <v>111</v>
      </c>
      <c r="B99" s="6" t="s">
        <v>136</v>
      </c>
      <c r="C99" s="6" t="s">
        <v>340</v>
      </c>
      <c r="D99" s="6" t="s">
        <v>341</v>
      </c>
      <c r="E99" s="6" t="s">
        <v>33</v>
      </c>
      <c r="F99" s="6" t="s">
        <v>33</v>
      </c>
      <c r="G99" s="6">
        <v>135</v>
      </c>
      <c r="H99" s="6" t="s">
        <v>342</v>
      </c>
      <c r="I99" s="7" t="s">
        <v>42</v>
      </c>
      <c r="J99" s="6" t="s">
        <v>43</v>
      </c>
      <c r="K99" s="6" t="s">
        <v>361</v>
      </c>
      <c r="L99" s="6" t="s">
        <v>594</v>
      </c>
      <c r="M99" s="7" t="s">
        <v>98</v>
      </c>
      <c r="N99" s="7"/>
      <c r="O99" s="7">
        <v>2055.4299999999998</v>
      </c>
      <c r="P99" s="7">
        <v>26.67</v>
      </c>
      <c r="Q99" s="7">
        <v>300</v>
      </c>
      <c r="R99" s="7">
        <f>O99-P99-Q99</f>
        <v>1728.7599999999998</v>
      </c>
      <c r="S99" s="7">
        <v>0</v>
      </c>
      <c r="T99" s="7">
        <f>R99+S99</f>
        <v>1728.7599999999998</v>
      </c>
      <c r="U99" s="7">
        <f t="shared" si="24"/>
        <v>2055.4299999999998</v>
      </c>
      <c r="V99" s="36" t="s">
        <v>445</v>
      </c>
      <c r="W99" s="35">
        <f>U99</f>
        <v>2055.4299999999998</v>
      </c>
      <c r="X99" s="35"/>
      <c r="Y99" s="8" t="s">
        <v>38</v>
      </c>
      <c r="Z99" s="9"/>
      <c r="AA99" s="7" t="s">
        <v>39</v>
      </c>
      <c r="AB99" s="13" t="s">
        <v>362</v>
      </c>
      <c r="AC99" s="6">
        <v>2554</v>
      </c>
      <c r="AD99" s="6"/>
      <c r="AE99" s="6"/>
      <c r="AF99" s="10">
        <v>90</v>
      </c>
      <c r="AG99" s="151">
        <f>AF99*6.8</f>
        <v>612</v>
      </c>
      <c r="AH99" s="10"/>
      <c r="AI99" s="10"/>
      <c r="AJ99" s="10">
        <v>7</v>
      </c>
      <c r="AK99" s="10">
        <v>145</v>
      </c>
      <c r="AL99" s="10">
        <f t="shared" si="23"/>
        <v>0</v>
      </c>
      <c r="AM99" s="10">
        <f t="shared" si="21"/>
        <v>145</v>
      </c>
    </row>
    <row r="100" spans="1:39" ht="15.75" hidden="1" customHeight="1" x14ac:dyDescent="0.25">
      <c r="A100" s="4">
        <v>112</v>
      </c>
      <c r="B100" s="5" t="s">
        <v>136</v>
      </c>
      <c r="C100" s="6" t="s">
        <v>340</v>
      </c>
      <c r="D100" s="6" t="s">
        <v>348</v>
      </c>
      <c r="E100" s="6" t="s">
        <v>353</v>
      </c>
      <c r="F100" s="6" t="s">
        <v>363</v>
      </c>
      <c r="G100" s="6">
        <v>144</v>
      </c>
      <c r="H100" s="6" t="s">
        <v>34</v>
      </c>
      <c r="I100" s="6" t="s">
        <v>95</v>
      </c>
      <c r="J100" s="6" t="s">
        <v>96</v>
      </c>
      <c r="K100" s="6" t="s">
        <v>364</v>
      </c>
      <c r="L100" s="6" t="s">
        <v>594</v>
      </c>
      <c r="M100" s="7" t="s">
        <v>98</v>
      </c>
      <c r="N100" s="7"/>
      <c r="O100" s="7">
        <v>3359.85</v>
      </c>
      <c r="P100" s="7">
        <v>26.67</v>
      </c>
      <c r="Q100" s="7">
        <v>300</v>
      </c>
      <c r="R100" s="7">
        <f>O100-P100-Q100</f>
        <v>3033.18</v>
      </c>
      <c r="S100" s="7">
        <v>0</v>
      </c>
      <c r="T100" s="7">
        <f>R100+S100</f>
        <v>3033.18</v>
      </c>
      <c r="U100" s="7">
        <f t="shared" si="24"/>
        <v>3359.85</v>
      </c>
      <c r="V100" s="36" t="s">
        <v>445</v>
      </c>
      <c r="W100" s="35">
        <v>0</v>
      </c>
      <c r="X100" s="35"/>
      <c r="Y100" s="8" t="s">
        <v>38</v>
      </c>
      <c r="Z100" s="9"/>
      <c r="AA100" s="7" t="s">
        <v>39</v>
      </c>
      <c r="AB100" s="5" t="s">
        <v>365</v>
      </c>
      <c r="AC100" s="6">
        <v>3234</v>
      </c>
      <c r="AD100" s="6"/>
      <c r="AE100" s="6"/>
      <c r="AF100" s="10">
        <v>120</v>
      </c>
      <c r="AG100" s="151">
        <f>AF100*6.8</f>
        <v>816</v>
      </c>
      <c r="AH100" s="10"/>
      <c r="AI100" s="10"/>
      <c r="AJ100" s="10">
        <v>1</v>
      </c>
      <c r="AK100" s="10">
        <v>20</v>
      </c>
      <c r="AL100" s="10">
        <f t="shared" si="23"/>
        <v>0</v>
      </c>
      <c r="AM100" s="10">
        <f t="shared" si="21"/>
        <v>20</v>
      </c>
    </row>
    <row r="101" spans="1:39" ht="15.75" hidden="1" customHeight="1" x14ac:dyDescent="0.25">
      <c r="A101" s="4">
        <v>115</v>
      </c>
      <c r="B101" s="5" t="s">
        <v>136</v>
      </c>
      <c r="C101" s="6" t="s">
        <v>340</v>
      </c>
      <c r="D101" s="6" t="s">
        <v>348</v>
      </c>
      <c r="E101" s="6" t="s">
        <v>356</v>
      </c>
      <c r="F101" s="6" t="s">
        <v>366</v>
      </c>
      <c r="G101" s="6">
        <v>146</v>
      </c>
      <c r="H101" s="6" t="s">
        <v>34</v>
      </c>
      <c r="I101" s="6" t="s">
        <v>95</v>
      </c>
      <c r="J101" s="6" t="s">
        <v>127</v>
      </c>
      <c r="K101" s="6" t="s">
        <v>367</v>
      </c>
      <c r="L101" s="6" t="s">
        <v>593</v>
      </c>
      <c r="M101" s="7" t="s">
        <v>79</v>
      </c>
      <c r="N101" s="7"/>
      <c r="O101" s="7">
        <v>3359.85</v>
      </c>
      <c r="P101" s="7">
        <v>26.67</v>
      </c>
      <c r="Q101" s="7">
        <v>300</v>
      </c>
      <c r="R101" s="7">
        <f>O101-P101-Q101</f>
        <v>3033.18</v>
      </c>
      <c r="S101" s="7">
        <v>0</v>
      </c>
      <c r="T101" s="7">
        <f>R101+S101</f>
        <v>3033.18</v>
      </c>
      <c r="U101" s="7">
        <f t="shared" si="24"/>
        <v>3359.85</v>
      </c>
      <c r="V101" s="36" t="s">
        <v>445</v>
      </c>
      <c r="W101" s="35">
        <f>U101</f>
        <v>3359.85</v>
      </c>
      <c r="X101" s="35"/>
      <c r="Y101" s="8" t="s">
        <v>38</v>
      </c>
      <c r="Z101" s="9"/>
      <c r="AA101" s="7" t="s">
        <v>39</v>
      </c>
      <c r="AB101" s="6" t="s">
        <v>368</v>
      </c>
      <c r="AC101" s="6">
        <v>2955</v>
      </c>
      <c r="AD101" s="6"/>
      <c r="AE101" s="6"/>
      <c r="AF101" s="10">
        <v>172</v>
      </c>
      <c r="AG101" s="151">
        <f>AF101*6.8</f>
        <v>1169.5999999999999</v>
      </c>
      <c r="AH101" s="10"/>
      <c r="AI101" s="10"/>
      <c r="AJ101" s="10">
        <v>2</v>
      </c>
      <c r="AK101" s="10">
        <v>45</v>
      </c>
      <c r="AL101" s="10">
        <f t="shared" si="23"/>
        <v>0</v>
      </c>
      <c r="AM101" s="10">
        <f t="shared" si="21"/>
        <v>45</v>
      </c>
    </row>
    <row r="102" spans="1:39" ht="15.75" hidden="1" customHeight="1" x14ac:dyDescent="0.25">
      <c r="A102" s="4">
        <v>117</v>
      </c>
      <c r="B102" s="5" t="s">
        <v>136</v>
      </c>
      <c r="C102" s="6" t="s">
        <v>340</v>
      </c>
      <c r="D102" s="6" t="s">
        <v>348</v>
      </c>
      <c r="E102" s="6" t="s">
        <v>33</v>
      </c>
      <c r="F102" s="6" t="s">
        <v>33</v>
      </c>
      <c r="G102" s="6">
        <v>143</v>
      </c>
      <c r="H102" s="6" t="s">
        <v>34</v>
      </c>
      <c r="I102" s="6" t="s">
        <v>235</v>
      </c>
      <c r="J102" s="6" t="s">
        <v>236</v>
      </c>
      <c r="K102" s="6" t="s">
        <v>369</v>
      </c>
      <c r="L102" s="6" t="s">
        <v>596</v>
      </c>
      <c r="M102" s="7" t="s">
        <v>45</v>
      </c>
      <c r="N102" s="7"/>
      <c r="O102" s="7">
        <v>20295.61</v>
      </c>
      <c r="P102" s="7">
        <v>1719.33</v>
      </c>
      <c r="Q102" s="7">
        <v>300</v>
      </c>
      <c r="R102" s="7">
        <f>O102-P102-Q102</f>
        <v>18276.28</v>
      </c>
      <c r="S102" s="7">
        <v>5910.29</v>
      </c>
      <c r="T102" s="7">
        <f>R102+S102</f>
        <v>24186.57</v>
      </c>
      <c r="U102" s="7">
        <f t="shared" si="24"/>
        <v>26205.9</v>
      </c>
      <c r="V102" s="36" t="s">
        <v>445</v>
      </c>
      <c r="W102" s="35">
        <f>U102</f>
        <v>26205.9</v>
      </c>
      <c r="X102" s="35"/>
      <c r="Y102" s="8" t="s">
        <v>38</v>
      </c>
      <c r="Z102" s="9"/>
      <c r="AA102" s="7" t="s">
        <v>370</v>
      </c>
      <c r="AB102" s="6" t="s">
        <v>352</v>
      </c>
      <c r="AC102" s="6">
        <v>2464</v>
      </c>
      <c r="AD102" s="6"/>
      <c r="AE102" s="6"/>
      <c r="AF102" s="10">
        <v>390</v>
      </c>
      <c r="AG102" s="151">
        <f>AF102*7.1</f>
        <v>2769</v>
      </c>
      <c r="AH102" s="10"/>
      <c r="AI102" s="10"/>
      <c r="AJ102" s="10">
        <v>82</v>
      </c>
      <c r="AK102" s="10">
        <v>1630</v>
      </c>
      <c r="AL102" s="10">
        <f t="shared" si="23"/>
        <v>0</v>
      </c>
      <c r="AM102" s="10">
        <f t="shared" si="21"/>
        <v>1630</v>
      </c>
    </row>
    <row r="103" spans="1:39" ht="15.75" hidden="1" customHeight="1" x14ac:dyDescent="0.25">
      <c r="A103" s="4">
        <v>118</v>
      </c>
      <c r="B103" s="5" t="s">
        <v>136</v>
      </c>
      <c r="C103" s="6" t="s">
        <v>189</v>
      </c>
      <c r="D103" s="6" t="s">
        <v>384</v>
      </c>
      <c r="E103" s="6" t="s">
        <v>388</v>
      </c>
      <c r="F103" s="4" t="s">
        <v>202</v>
      </c>
      <c r="G103" s="6"/>
      <c r="H103" s="5" t="s">
        <v>34</v>
      </c>
      <c r="I103" s="5" t="s">
        <v>35</v>
      </c>
      <c r="J103" s="6" t="s">
        <v>168</v>
      </c>
      <c r="K103" s="6" t="s">
        <v>371</v>
      </c>
      <c r="L103" s="6" t="s">
        <v>590</v>
      </c>
      <c r="M103" s="7" t="s">
        <v>45</v>
      </c>
      <c r="N103" s="7"/>
      <c r="O103" s="7">
        <v>6774.77</v>
      </c>
      <c r="P103" s="7"/>
      <c r="Q103" s="7"/>
      <c r="R103" s="7"/>
      <c r="S103" s="7">
        <v>0</v>
      </c>
      <c r="T103" s="7"/>
      <c r="U103" s="7">
        <f t="shared" si="24"/>
        <v>6774.77</v>
      </c>
      <c r="V103" s="36"/>
      <c r="W103" s="35"/>
      <c r="X103" s="35"/>
      <c r="Y103" s="8"/>
      <c r="Z103" s="14"/>
      <c r="AA103" s="7"/>
      <c r="AB103" s="117"/>
      <c r="AC103" s="6"/>
      <c r="AD103" s="6"/>
      <c r="AE103" s="6"/>
      <c r="AF103" s="10" t="s">
        <v>565</v>
      </c>
      <c r="AG103" s="151">
        <v>2130</v>
      </c>
      <c r="AH103" s="10"/>
      <c r="AI103" s="10"/>
      <c r="AJ103" s="10"/>
      <c r="AK103" s="10"/>
      <c r="AL103" s="10"/>
      <c r="AM103" s="10"/>
    </row>
    <row r="104" spans="1:39" ht="15.75" hidden="1" customHeight="1" x14ac:dyDescent="0.25">
      <c r="A104" s="4">
        <v>119</v>
      </c>
      <c r="B104" s="5" t="s">
        <v>136</v>
      </c>
      <c r="C104" s="6" t="s">
        <v>340</v>
      </c>
      <c r="D104" s="6" t="s">
        <v>348</v>
      </c>
      <c r="E104" s="6"/>
      <c r="F104" s="6"/>
      <c r="G104" s="6">
        <v>143</v>
      </c>
      <c r="H104" s="6" t="s">
        <v>34</v>
      </c>
      <c r="I104" s="6" t="s">
        <v>372</v>
      </c>
      <c r="J104" s="6" t="s">
        <v>373</v>
      </c>
      <c r="K104" s="6" t="s">
        <v>374</v>
      </c>
      <c r="L104" s="6" t="s">
        <v>593</v>
      </c>
      <c r="M104" s="7" t="s">
        <v>45</v>
      </c>
      <c r="N104" s="7"/>
      <c r="O104" s="7">
        <v>10026.82</v>
      </c>
      <c r="P104" s="7">
        <v>286.67</v>
      </c>
      <c r="Q104" s="7">
        <v>300</v>
      </c>
      <c r="R104" s="7">
        <f>O104-P104-Q104</f>
        <v>9440.15</v>
      </c>
      <c r="S104" s="7">
        <v>0</v>
      </c>
      <c r="T104" s="7">
        <f>R104+S104</f>
        <v>9440.15</v>
      </c>
      <c r="U104" s="7">
        <f t="shared" si="24"/>
        <v>10026.82</v>
      </c>
      <c r="V104" s="36" t="s">
        <v>445</v>
      </c>
      <c r="W104" s="35">
        <f>U104</f>
        <v>10026.82</v>
      </c>
      <c r="X104" s="35"/>
      <c r="Y104" s="8" t="s">
        <v>38</v>
      </c>
      <c r="Z104" s="9"/>
      <c r="AA104" s="7" t="s">
        <v>39</v>
      </c>
      <c r="AB104" s="6" t="s">
        <v>375</v>
      </c>
      <c r="AC104" s="6">
        <v>2409</v>
      </c>
      <c r="AD104" s="6"/>
      <c r="AE104" s="6"/>
      <c r="AF104" s="10">
        <v>172</v>
      </c>
      <c r="AG104" s="151">
        <f>AF104*7.1</f>
        <v>1221.2</v>
      </c>
      <c r="AH104" s="10"/>
      <c r="AI104" s="10"/>
      <c r="AJ104" s="10">
        <v>19</v>
      </c>
      <c r="AK104" s="10">
        <v>370</v>
      </c>
      <c r="AL104" s="10">
        <f t="shared" ref="AL104:AL124" si="25">(AH104+AI104)/2</f>
        <v>0</v>
      </c>
      <c r="AM104" s="10">
        <f t="shared" ref="AM104:AM125" si="26">AK104+AH104</f>
        <v>370</v>
      </c>
    </row>
    <row r="105" spans="1:39" ht="15.75" hidden="1" customHeight="1" x14ac:dyDescent="0.25">
      <c r="A105" s="4">
        <v>121</v>
      </c>
      <c r="B105" s="6" t="s">
        <v>136</v>
      </c>
      <c r="C105" s="6" t="s">
        <v>340</v>
      </c>
      <c r="D105" s="6" t="s">
        <v>348</v>
      </c>
      <c r="E105" s="6" t="s">
        <v>33</v>
      </c>
      <c r="F105" s="5" t="s">
        <v>33</v>
      </c>
      <c r="G105" s="5">
        <v>135</v>
      </c>
      <c r="H105" s="5" t="s">
        <v>342</v>
      </c>
      <c r="I105" s="5" t="s">
        <v>35</v>
      </c>
      <c r="J105" s="6" t="s">
        <v>180</v>
      </c>
      <c r="K105" s="6" t="s">
        <v>376</v>
      </c>
      <c r="L105" s="6" t="s">
        <v>597</v>
      </c>
      <c r="M105" s="7" t="s">
        <v>45</v>
      </c>
      <c r="N105" s="7"/>
      <c r="O105" s="7">
        <v>6774.77</v>
      </c>
      <c r="P105" s="7">
        <v>26.67</v>
      </c>
      <c r="Q105" s="7">
        <v>300</v>
      </c>
      <c r="R105" s="7">
        <f>O105-P105-Q105</f>
        <v>6448.1</v>
      </c>
      <c r="S105" s="7">
        <v>0</v>
      </c>
      <c r="T105" s="7">
        <f>R105+S105</f>
        <v>6448.1</v>
      </c>
      <c r="U105" s="7">
        <f t="shared" si="24"/>
        <v>6774.77</v>
      </c>
      <c r="V105" s="58" t="s">
        <v>467</v>
      </c>
      <c r="W105" s="35">
        <v>0</v>
      </c>
      <c r="X105" s="35" t="s">
        <v>475</v>
      </c>
      <c r="Y105" s="8" t="s">
        <v>38</v>
      </c>
      <c r="Z105" s="9"/>
      <c r="AA105" s="7" t="s">
        <v>39</v>
      </c>
      <c r="AB105" s="6" t="s">
        <v>347</v>
      </c>
      <c r="AC105" s="6">
        <v>2185</v>
      </c>
      <c r="AD105" s="6"/>
      <c r="AE105" s="6"/>
      <c r="AF105" s="10">
        <v>187</v>
      </c>
      <c r="AG105" s="151">
        <f>AF105*7.1</f>
        <v>1327.7</v>
      </c>
      <c r="AH105" s="10"/>
      <c r="AI105" s="10"/>
      <c r="AJ105" s="10">
        <v>4</v>
      </c>
      <c r="AK105" s="10">
        <v>80</v>
      </c>
      <c r="AL105" s="10">
        <f t="shared" si="25"/>
        <v>0</v>
      </c>
      <c r="AM105" s="10">
        <f t="shared" si="26"/>
        <v>80</v>
      </c>
    </row>
    <row r="106" spans="1:39" ht="15.75" hidden="1" customHeight="1" x14ac:dyDescent="0.25">
      <c r="A106" s="4">
        <v>125</v>
      </c>
      <c r="B106" s="5" t="s">
        <v>136</v>
      </c>
      <c r="C106" s="6" t="s">
        <v>340</v>
      </c>
      <c r="D106" s="6" t="s">
        <v>348</v>
      </c>
      <c r="E106" s="6" t="s">
        <v>33</v>
      </c>
      <c r="F106" s="6" t="s">
        <v>33</v>
      </c>
      <c r="G106" s="6">
        <v>143</v>
      </c>
      <c r="H106" s="6" t="s">
        <v>34</v>
      </c>
      <c r="I106" s="7" t="s">
        <v>42</v>
      </c>
      <c r="J106" s="6" t="s">
        <v>43</v>
      </c>
      <c r="K106" s="6" t="s">
        <v>379</v>
      </c>
      <c r="L106" s="6" t="s">
        <v>593</v>
      </c>
      <c r="M106" s="7" t="s">
        <v>116</v>
      </c>
      <c r="N106" s="7"/>
      <c r="O106" s="7">
        <v>2055.4299999999998</v>
      </c>
      <c r="P106" s="7">
        <v>26.67</v>
      </c>
      <c r="Q106" s="7">
        <v>300</v>
      </c>
      <c r="R106" s="7">
        <f>O106-P106-Q106</f>
        <v>1728.7599999999998</v>
      </c>
      <c r="S106" s="7">
        <v>0</v>
      </c>
      <c r="T106" s="7">
        <f>R106+S106</f>
        <v>1728.7599999999998</v>
      </c>
      <c r="U106" s="7">
        <f t="shared" si="24"/>
        <v>2055.4299999999998</v>
      </c>
      <c r="V106" s="63" t="s">
        <v>483</v>
      </c>
      <c r="W106" s="35">
        <v>0</v>
      </c>
      <c r="X106" s="35" t="s">
        <v>475</v>
      </c>
      <c r="Y106" s="8" t="s">
        <v>38</v>
      </c>
      <c r="Z106" s="9"/>
      <c r="AA106" s="7" t="s">
        <v>39</v>
      </c>
      <c r="AB106" s="6" t="s">
        <v>336</v>
      </c>
      <c r="AC106" s="6">
        <v>2443</v>
      </c>
      <c r="AD106" s="6"/>
      <c r="AE106" s="6"/>
      <c r="AF106" s="10">
        <v>150</v>
      </c>
      <c r="AG106" s="151">
        <f>AF106*6.8</f>
        <v>1020</v>
      </c>
      <c r="AH106" s="10"/>
      <c r="AI106" s="10"/>
      <c r="AJ106" s="10">
        <v>3</v>
      </c>
      <c r="AK106" s="10">
        <v>65</v>
      </c>
      <c r="AL106" s="10">
        <f t="shared" si="25"/>
        <v>0</v>
      </c>
      <c r="AM106" s="10">
        <f t="shared" si="26"/>
        <v>65</v>
      </c>
    </row>
    <row r="107" spans="1:39" ht="15.75" hidden="1" customHeight="1" x14ac:dyDescent="0.25">
      <c r="A107" s="4">
        <v>126</v>
      </c>
      <c r="B107" s="5" t="s">
        <v>136</v>
      </c>
      <c r="C107" s="6" t="s">
        <v>340</v>
      </c>
      <c r="D107" s="6" t="s">
        <v>348</v>
      </c>
      <c r="E107" s="46" t="s">
        <v>33</v>
      </c>
      <c r="F107" s="46" t="s">
        <v>33</v>
      </c>
      <c r="G107" s="6">
        <v>143</v>
      </c>
      <c r="H107" s="6" t="s">
        <v>34</v>
      </c>
      <c r="I107" s="7" t="s">
        <v>42</v>
      </c>
      <c r="J107" s="6" t="s">
        <v>43</v>
      </c>
      <c r="K107" s="6" t="s">
        <v>380</v>
      </c>
      <c r="L107" s="6" t="s">
        <v>591</v>
      </c>
      <c r="M107" s="7" t="s">
        <v>116</v>
      </c>
      <c r="N107" s="7"/>
      <c r="O107" s="7">
        <v>2055.4299999999998</v>
      </c>
      <c r="P107" s="7">
        <v>26.67</v>
      </c>
      <c r="Q107" s="7">
        <v>300</v>
      </c>
      <c r="R107" s="7">
        <f>O107-P107-Q107</f>
        <v>1728.7599999999998</v>
      </c>
      <c r="S107" s="7">
        <v>0</v>
      </c>
      <c r="T107" s="7">
        <f>R107+S107</f>
        <v>1728.7599999999998</v>
      </c>
      <c r="U107" s="7">
        <f t="shared" si="24"/>
        <v>2055.4299999999998</v>
      </c>
      <c r="V107" s="36" t="s">
        <v>445</v>
      </c>
      <c r="W107" s="35">
        <v>2055.4299999999998</v>
      </c>
      <c r="X107" s="35"/>
      <c r="Y107" s="8" t="s">
        <v>38</v>
      </c>
      <c r="Z107" s="9"/>
      <c r="AA107" s="7" t="s">
        <v>39</v>
      </c>
      <c r="AB107" s="6" t="s">
        <v>352</v>
      </c>
      <c r="AC107" s="6">
        <v>2464</v>
      </c>
      <c r="AD107" s="6"/>
      <c r="AE107" s="6"/>
      <c r="AF107" s="10">
        <v>90</v>
      </c>
      <c r="AG107" s="151">
        <f>AF107*6.8</f>
        <v>612</v>
      </c>
      <c r="AH107" s="10"/>
      <c r="AI107" s="10"/>
      <c r="AJ107" s="10">
        <v>25</v>
      </c>
      <c r="AK107" s="10">
        <v>495</v>
      </c>
      <c r="AL107" s="10">
        <f t="shared" si="25"/>
        <v>0</v>
      </c>
      <c r="AM107" s="10">
        <f t="shared" si="26"/>
        <v>495</v>
      </c>
    </row>
    <row r="108" spans="1:39" ht="15.75" hidden="1" customHeight="1" x14ac:dyDescent="0.25">
      <c r="A108" s="4">
        <v>127</v>
      </c>
      <c r="B108" s="7" t="s">
        <v>136</v>
      </c>
      <c r="C108" s="6" t="s">
        <v>383</v>
      </c>
      <c r="D108" s="6" t="s">
        <v>384</v>
      </c>
      <c r="E108" s="6" t="s">
        <v>356</v>
      </c>
      <c r="F108" s="6"/>
      <c r="G108" s="6">
        <v>144</v>
      </c>
      <c r="H108" s="6" t="s">
        <v>34</v>
      </c>
      <c r="I108" s="6" t="s">
        <v>95</v>
      </c>
      <c r="J108" s="6" t="s">
        <v>381</v>
      </c>
      <c r="K108" s="6" t="s">
        <v>382</v>
      </c>
      <c r="L108" s="6" t="s">
        <v>598</v>
      </c>
      <c r="M108" s="7" t="s">
        <v>37</v>
      </c>
      <c r="N108" s="7"/>
      <c r="O108" s="7">
        <v>3359.85</v>
      </c>
      <c r="P108" s="7">
        <v>26.67</v>
      </c>
      <c r="Q108" s="7">
        <v>300</v>
      </c>
      <c r="R108" s="7">
        <f>O108-P108-Q108</f>
        <v>3033.18</v>
      </c>
      <c r="S108" s="7">
        <v>0</v>
      </c>
      <c r="T108" s="7">
        <f>R108+S108</f>
        <v>3033.18</v>
      </c>
      <c r="U108" s="7">
        <f t="shared" si="24"/>
        <v>3359.85</v>
      </c>
      <c r="V108" s="56" t="s">
        <v>460</v>
      </c>
      <c r="W108" s="35">
        <f>U108</f>
        <v>3359.85</v>
      </c>
      <c r="X108" s="35" t="s">
        <v>475</v>
      </c>
      <c r="Y108" s="8" t="s">
        <v>38</v>
      </c>
      <c r="Z108" s="9"/>
      <c r="AA108" s="7" t="s">
        <v>39</v>
      </c>
      <c r="AB108" s="5" t="s">
        <v>537</v>
      </c>
      <c r="AC108" s="6">
        <v>3234</v>
      </c>
      <c r="AD108" s="6"/>
      <c r="AE108" s="6"/>
      <c r="AF108" s="10">
        <v>150</v>
      </c>
      <c r="AG108" s="151">
        <f>AF108*6.8</f>
        <v>1020</v>
      </c>
      <c r="AH108" s="10"/>
      <c r="AI108" s="10"/>
      <c r="AJ108" s="10">
        <v>5</v>
      </c>
      <c r="AK108" s="10">
        <v>105</v>
      </c>
      <c r="AL108" s="10">
        <f t="shared" si="25"/>
        <v>0</v>
      </c>
      <c r="AM108" s="10">
        <f t="shared" si="26"/>
        <v>105</v>
      </c>
    </row>
    <row r="109" spans="1:39" ht="15.75" hidden="1" customHeight="1" x14ac:dyDescent="0.25">
      <c r="A109" s="4" t="s">
        <v>33</v>
      </c>
      <c r="B109" s="5" t="s">
        <v>136</v>
      </c>
      <c r="C109" s="6" t="s">
        <v>383</v>
      </c>
      <c r="D109" s="16" t="s">
        <v>384</v>
      </c>
      <c r="E109" s="16" t="s">
        <v>385</v>
      </c>
      <c r="F109" s="17" t="s">
        <v>411</v>
      </c>
      <c r="G109" s="16">
        <v>1301050603</v>
      </c>
      <c r="H109" s="17" t="s">
        <v>386</v>
      </c>
      <c r="I109" s="17" t="s">
        <v>82</v>
      </c>
      <c r="J109" s="17" t="s">
        <v>82</v>
      </c>
      <c r="K109" s="17" t="s">
        <v>387</v>
      </c>
      <c r="L109" s="17"/>
      <c r="M109" s="17" t="s">
        <v>90</v>
      </c>
      <c r="N109" s="17"/>
      <c r="O109" s="13" t="s">
        <v>33</v>
      </c>
      <c r="P109" s="13" t="s">
        <v>33</v>
      </c>
      <c r="Q109" s="13" t="s">
        <v>33</v>
      </c>
      <c r="R109" s="13" t="s">
        <v>33</v>
      </c>
      <c r="S109" s="13" t="s">
        <v>33</v>
      </c>
      <c r="T109" s="13" t="s">
        <v>33</v>
      </c>
      <c r="U109" s="13"/>
      <c r="V109" s="13"/>
      <c r="W109" s="13"/>
      <c r="X109" s="13"/>
      <c r="Y109" s="13" t="s">
        <v>33</v>
      </c>
      <c r="Z109" s="13" t="s">
        <v>33</v>
      </c>
      <c r="AA109" s="13" t="s">
        <v>33</v>
      </c>
      <c r="AB109" s="18" t="s">
        <v>533</v>
      </c>
      <c r="AC109" s="16">
        <v>2320</v>
      </c>
      <c r="AD109" s="16"/>
      <c r="AE109" s="16"/>
      <c r="AF109" s="19">
        <v>8</v>
      </c>
      <c r="AG109" s="19"/>
      <c r="AH109" s="19"/>
      <c r="AI109" s="19"/>
      <c r="AJ109" s="19">
        <v>0</v>
      </c>
      <c r="AK109" s="19">
        <v>0</v>
      </c>
      <c r="AL109" s="10">
        <f t="shared" si="25"/>
        <v>0</v>
      </c>
      <c r="AM109" s="10">
        <f t="shared" si="26"/>
        <v>0</v>
      </c>
    </row>
    <row r="110" spans="1:39" ht="15.75" hidden="1" customHeight="1" x14ac:dyDescent="0.25">
      <c r="A110" s="4" t="s">
        <v>33</v>
      </c>
      <c r="B110" s="6" t="s">
        <v>136</v>
      </c>
      <c r="C110" s="6" t="s">
        <v>383</v>
      </c>
      <c r="D110" s="16" t="s">
        <v>384</v>
      </c>
      <c r="E110" s="16" t="s">
        <v>388</v>
      </c>
      <c r="F110" s="17" t="s">
        <v>33</v>
      </c>
      <c r="G110" s="16">
        <v>1301050302</v>
      </c>
      <c r="H110" s="17" t="s">
        <v>34</v>
      </c>
      <c r="I110" s="17" t="s">
        <v>144</v>
      </c>
      <c r="J110" s="17" t="s">
        <v>144</v>
      </c>
      <c r="K110" s="17" t="s">
        <v>389</v>
      </c>
      <c r="L110" s="17"/>
      <c r="M110" s="17" t="s">
        <v>90</v>
      </c>
      <c r="N110" s="17"/>
      <c r="O110" s="13" t="s">
        <v>33</v>
      </c>
      <c r="P110" s="13" t="s">
        <v>33</v>
      </c>
      <c r="Q110" s="13" t="s">
        <v>33</v>
      </c>
      <c r="R110" s="13" t="s">
        <v>33</v>
      </c>
      <c r="S110" s="13" t="s">
        <v>33</v>
      </c>
      <c r="T110" s="13" t="s">
        <v>33</v>
      </c>
      <c r="U110" s="13"/>
      <c r="V110" s="13"/>
      <c r="W110" s="13"/>
      <c r="X110" s="13"/>
      <c r="Y110" s="13" t="s">
        <v>33</v>
      </c>
      <c r="Z110" s="13" t="s">
        <v>33</v>
      </c>
      <c r="AA110" s="13" t="s">
        <v>33</v>
      </c>
      <c r="AB110" s="20" t="s">
        <v>390</v>
      </c>
      <c r="AC110" s="16">
        <v>3253</v>
      </c>
      <c r="AD110" s="16"/>
      <c r="AE110" s="16"/>
      <c r="AF110" s="19">
        <v>10</v>
      </c>
      <c r="AG110" s="19"/>
      <c r="AH110" s="19"/>
      <c r="AI110" s="19"/>
      <c r="AJ110" s="19">
        <v>10</v>
      </c>
      <c r="AK110" s="19">
        <v>60</v>
      </c>
      <c r="AL110" s="10">
        <f t="shared" si="25"/>
        <v>0</v>
      </c>
      <c r="AM110" s="10">
        <f t="shared" si="26"/>
        <v>60</v>
      </c>
    </row>
    <row r="111" spans="1:39" ht="15.75" customHeight="1" x14ac:dyDescent="0.25">
      <c r="A111" s="4">
        <v>135</v>
      </c>
      <c r="B111" s="5" t="s">
        <v>136</v>
      </c>
      <c r="C111" s="6" t="s">
        <v>383</v>
      </c>
      <c r="D111" s="12" t="s">
        <v>384</v>
      </c>
      <c r="E111" s="12" t="s">
        <v>388</v>
      </c>
      <c r="F111" s="12" t="s">
        <v>395</v>
      </c>
      <c r="G111" s="12">
        <v>1301050406</v>
      </c>
      <c r="H111" s="12" t="s">
        <v>532</v>
      </c>
      <c r="I111" s="22" t="s">
        <v>82</v>
      </c>
      <c r="J111" s="12" t="s">
        <v>82</v>
      </c>
      <c r="K111" s="12" t="s">
        <v>416</v>
      </c>
      <c r="L111" s="12" t="s">
        <v>593</v>
      </c>
      <c r="M111" s="22" t="s">
        <v>37</v>
      </c>
      <c r="N111" s="22"/>
      <c r="O111" s="7">
        <v>1141.68</v>
      </c>
      <c r="P111" s="7">
        <v>32.33</v>
      </c>
      <c r="Q111" s="7">
        <v>250</v>
      </c>
      <c r="R111" s="7">
        <f>O111-P111-Q111</f>
        <v>859.35000000000014</v>
      </c>
      <c r="S111" s="7">
        <v>0</v>
      </c>
      <c r="T111" s="7">
        <f>R111+S111</f>
        <v>859.35000000000014</v>
      </c>
      <c r="U111" s="7">
        <f>O111+S111</f>
        <v>1141.68</v>
      </c>
      <c r="V111" s="36" t="s">
        <v>445</v>
      </c>
      <c r="W111" s="35">
        <f>U111</f>
        <v>1141.68</v>
      </c>
      <c r="X111" s="35"/>
      <c r="Y111" s="8" t="s">
        <v>38</v>
      </c>
      <c r="Z111" s="9"/>
      <c r="AA111" s="7" t="s">
        <v>39</v>
      </c>
      <c r="AB111" s="6" t="s">
        <v>531</v>
      </c>
      <c r="AC111" s="12">
        <v>2928</v>
      </c>
      <c r="AD111" s="12"/>
      <c r="AE111" s="12"/>
      <c r="AF111" s="23" t="s">
        <v>417</v>
      </c>
      <c r="AG111" s="151">
        <v>68</v>
      </c>
      <c r="AH111" s="23"/>
      <c r="AI111" s="23"/>
      <c r="AJ111" s="23" t="s">
        <v>248</v>
      </c>
      <c r="AK111" s="23">
        <v>15</v>
      </c>
      <c r="AL111" s="10">
        <f t="shared" si="25"/>
        <v>0</v>
      </c>
      <c r="AM111" s="10">
        <f t="shared" si="26"/>
        <v>15</v>
      </c>
    </row>
    <row r="112" spans="1:39" ht="15.75" hidden="1" customHeight="1" x14ac:dyDescent="0.25">
      <c r="A112" s="4" t="s">
        <v>33</v>
      </c>
      <c r="B112" s="5" t="s">
        <v>136</v>
      </c>
      <c r="C112" s="6" t="s">
        <v>383</v>
      </c>
      <c r="D112" s="16" t="s">
        <v>384</v>
      </c>
      <c r="E112" s="16" t="s">
        <v>388</v>
      </c>
      <c r="F112" s="17" t="s">
        <v>33</v>
      </c>
      <c r="G112" s="16">
        <v>1301050302</v>
      </c>
      <c r="H112" s="17" t="s">
        <v>34</v>
      </c>
      <c r="I112" s="17" t="s">
        <v>144</v>
      </c>
      <c r="J112" s="17" t="s">
        <v>144</v>
      </c>
      <c r="K112" s="17" t="s">
        <v>391</v>
      </c>
      <c r="L112" s="17"/>
      <c r="M112" s="17" t="s">
        <v>90</v>
      </c>
      <c r="N112" s="17"/>
      <c r="O112" s="13" t="s">
        <v>33</v>
      </c>
      <c r="P112" s="13" t="s">
        <v>33</v>
      </c>
      <c r="Q112" s="13" t="s">
        <v>33</v>
      </c>
      <c r="R112" s="13" t="s">
        <v>33</v>
      </c>
      <c r="S112" s="13" t="s">
        <v>33</v>
      </c>
      <c r="T112" s="13" t="s">
        <v>33</v>
      </c>
      <c r="U112" s="13"/>
      <c r="V112" s="13"/>
      <c r="W112" s="13"/>
      <c r="X112" s="13"/>
      <c r="Y112" s="13" t="s">
        <v>33</v>
      </c>
      <c r="Z112" s="13" t="s">
        <v>33</v>
      </c>
      <c r="AA112" s="13" t="s">
        <v>33</v>
      </c>
      <c r="AB112" s="21" t="s">
        <v>390</v>
      </c>
      <c r="AC112" s="16">
        <v>3253</v>
      </c>
      <c r="AD112" s="16"/>
      <c r="AE112" s="16"/>
      <c r="AF112" s="19">
        <v>15</v>
      </c>
      <c r="AG112" s="19"/>
      <c r="AH112" s="19"/>
      <c r="AI112" s="19"/>
      <c r="AJ112" s="19">
        <v>15</v>
      </c>
      <c r="AK112" s="19">
        <v>90</v>
      </c>
      <c r="AL112" s="10">
        <f t="shared" si="25"/>
        <v>0</v>
      </c>
      <c r="AM112" s="10">
        <f t="shared" si="26"/>
        <v>90</v>
      </c>
    </row>
    <row r="113" spans="1:39" ht="15.75" hidden="1" customHeight="1" x14ac:dyDescent="0.25">
      <c r="A113" s="4" t="s">
        <v>33</v>
      </c>
      <c r="B113" s="5" t="s">
        <v>136</v>
      </c>
      <c r="C113" s="6" t="s">
        <v>383</v>
      </c>
      <c r="D113" s="16" t="s">
        <v>384</v>
      </c>
      <c r="E113" s="16" t="s">
        <v>385</v>
      </c>
      <c r="F113" s="17" t="s">
        <v>33</v>
      </c>
      <c r="G113" s="16">
        <v>1301050303</v>
      </c>
      <c r="H113" s="17" t="s">
        <v>73</v>
      </c>
      <c r="I113" s="17" t="s">
        <v>88</v>
      </c>
      <c r="J113" s="17" t="s">
        <v>88</v>
      </c>
      <c r="K113" s="17" t="s">
        <v>392</v>
      </c>
      <c r="L113" s="17"/>
      <c r="M113" s="17" t="s">
        <v>90</v>
      </c>
      <c r="N113" s="17"/>
      <c r="O113" s="13" t="s">
        <v>33</v>
      </c>
      <c r="P113" s="13" t="s">
        <v>33</v>
      </c>
      <c r="Q113" s="13" t="s">
        <v>33</v>
      </c>
      <c r="R113" s="13" t="s">
        <v>33</v>
      </c>
      <c r="S113" s="13" t="s">
        <v>33</v>
      </c>
      <c r="T113" s="13" t="s">
        <v>33</v>
      </c>
      <c r="U113" s="13"/>
      <c r="V113" s="13"/>
      <c r="W113" s="13"/>
      <c r="X113" s="13"/>
      <c r="Y113" s="13" t="s">
        <v>33</v>
      </c>
      <c r="Z113" s="13" t="s">
        <v>33</v>
      </c>
      <c r="AA113" s="13" t="s">
        <v>33</v>
      </c>
      <c r="AB113" s="21" t="s">
        <v>393</v>
      </c>
      <c r="AC113" s="16">
        <v>2617</v>
      </c>
      <c r="AD113" s="16"/>
      <c r="AE113" s="16"/>
      <c r="AF113" s="19">
        <v>10</v>
      </c>
      <c r="AG113" s="19"/>
      <c r="AH113" s="19"/>
      <c r="AI113" s="19"/>
      <c r="AJ113" s="19">
        <v>10</v>
      </c>
      <c r="AK113" s="19">
        <v>60</v>
      </c>
      <c r="AL113" s="10">
        <f t="shared" si="25"/>
        <v>0</v>
      </c>
      <c r="AM113" s="10">
        <f t="shared" si="26"/>
        <v>60</v>
      </c>
    </row>
    <row r="114" spans="1:39" ht="15.75" hidden="1" customHeight="1" x14ac:dyDescent="0.25">
      <c r="A114" s="4" t="s">
        <v>33</v>
      </c>
      <c r="B114" s="5" t="s">
        <v>136</v>
      </c>
      <c r="C114" s="6" t="s">
        <v>383</v>
      </c>
      <c r="D114" s="16" t="s">
        <v>384</v>
      </c>
      <c r="E114" s="16" t="s">
        <v>388</v>
      </c>
      <c r="F114" s="17" t="s">
        <v>33</v>
      </c>
      <c r="G114" s="16">
        <v>1301050302</v>
      </c>
      <c r="H114" s="17" t="s">
        <v>34</v>
      </c>
      <c r="I114" s="17" t="s">
        <v>88</v>
      </c>
      <c r="J114" s="17" t="s">
        <v>88</v>
      </c>
      <c r="K114" s="17" t="s">
        <v>394</v>
      </c>
      <c r="L114" s="17"/>
      <c r="M114" s="17" t="s">
        <v>90</v>
      </c>
      <c r="N114" s="17"/>
      <c r="O114" s="13" t="s">
        <v>33</v>
      </c>
      <c r="P114" s="13" t="s">
        <v>33</v>
      </c>
      <c r="Q114" s="13" t="s">
        <v>33</v>
      </c>
      <c r="R114" s="13" t="s">
        <v>33</v>
      </c>
      <c r="S114" s="13" t="s">
        <v>33</v>
      </c>
      <c r="T114" s="13" t="s">
        <v>33</v>
      </c>
      <c r="U114" s="13"/>
      <c r="V114" s="13"/>
      <c r="W114" s="13"/>
      <c r="X114" s="13"/>
      <c r="Y114" s="13" t="s">
        <v>33</v>
      </c>
      <c r="Z114" s="13" t="s">
        <v>33</v>
      </c>
      <c r="AA114" s="13" t="s">
        <v>33</v>
      </c>
      <c r="AB114" s="21" t="s">
        <v>390</v>
      </c>
      <c r="AC114" s="16">
        <v>3253</v>
      </c>
      <c r="AD114" s="16"/>
      <c r="AE114" s="16"/>
      <c r="AF114" s="19">
        <v>10</v>
      </c>
      <c r="AG114" s="19"/>
      <c r="AH114" s="19"/>
      <c r="AI114" s="19"/>
      <c r="AJ114" s="19">
        <v>10</v>
      </c>
      <c r="AK114" s="19">
        <v>60</v>
      </c>
      <c r="AL114" s="10">
        <f t="shared" si="25"/>
        <v>0</v>
      </c>
      <c r="AM114" s="10">
        <f t="shared" si="26"/>
        <v>60</v>
      </c>
    </row>
    <row r="115" spans="1:39" ht="15.75" hidden="1" customHeight="1" x14ac:dyDescent="0.25">
      <c r="A115" s="4" t="s">
        <v>33</v>
      </c>
      <c r="B115" s="5" t="s">
        <v>136</v>
      </c>
      <c r="C115" s="6" t="s">
        <v>383</v>
      </c>
      <c r="D115" s="16" t="s">
        <v>384</v>
      </c>
      <c r="E115" s="16" t="s">
        <v>388</v>
      </c>
      <c r="F115" s="17" t="s">
        <v>395</v>
      </c>
      <c r="G115" s="16">
        <v>1301050402</v>
      </c>
      <c r="H115" s="17" t="s">
        <v>396</v>
      </c>
      <c r="I115" s="17" t="s">
        <v>88</v>
      </c>
      <c r="J115" s="17" t="s">
        <v>88</v>
      </c>
      <c r="K115" s="17" t="s">
        <v>397</v>
      </c>
      <c r="L115" s="17"/>
      <c r="M115" s="17" t="s">
        <v>90</v>
      </c>
      <c r="N115" s="17"/>
      <c r="O115" s="13" t="s">
        <v>33</v>
      </c>
      <c r="P115" s="13" t="s">
        <v>33</v>
      </c>
      <c r="Q115" s="13" t="s">
        <v>33</v>
      </c>
      <c r="R115" s="13" t="s">
        <v>33</v>
      </c>
      <c r="S115" s="13" t="s">
        <v>33</v>
      </c>
      <c r="T115" s="13" t="s">
        <v>33</v>
      </c>
      <c r="U115" s="13"/>
      <c r="V115" s="13"/>
      <c r="W115" s="13"/>
      <c r="X115" s="13"/>
      <c r="Y115" s="13" t="s">
        <v>33</v>
      </c>
      <c r="Z115" s="13" t="s">
        <v>33</v>
      </c>
      <c r="AA115" s="13" t="s">
        <v>33</v>
      </c>
      <c r="AB115" s="21" t="s">
        <v>398</v>
      </c>
      <c r="AC115" s="16">
        <v>2551</v>
      </c>
      <c r="AD115" s="16"/>
      <c r="AE115" s="16"/>
      <c r="AF115" s="19">
        <v>10</v>
      </c>
      <c r="AG115" s="19"/>
      <c r="AH115" s="19"/>
      <c r="AI115" s="19"/>
      <c r="AJ115" s="19">
        <v>10</v>
      </c>
      <c r="AK115" s="19">
        <v>60</v>
      </c>
      <c r="AL115" s="10">
        <f t="shared" si="25"/>
        <v>0</v>
      </c>
      <c r="AM115" s="10">
        <f t="shared" si="26"/>
        <v>60</v>
      </c>
    </row>
    <row r="116" spans="1:39" ht="15.75" hidden="1" customHeight="1" x14ac:dyDescent="0.25">
      <c r="A116" s="4">
        <v>129</v>
      </c>
      <c r="B116" s="5" t="s">
        <v>136</v>
      </c>
      <c r="C116" s="6" t="s">
        <v>189</v>
      </c>
      <c r="D116" s="12" t="s">
        <v>384</v>
      </c>
      <c r="E116" s="12" t="s">
        <v>388</v>
      </c>
      <c r="F116" s="4" t="s">
        <v>202</v>
      </c>
      <c r="G116" s="4">
        <v>1301050302</v>
      </c>
      <c r="H116" s="4" t="s">
        <v>34</v>
      </c>
      <c r="I116" s="4" t="s">
        <v>35</v>
      </c>
      <c r="J116" s="4" t="s">
        <v>180</v>
      </c>
      <c r="K116" s="4" t="s">
        <v>399</v>
      </c>
      <c r="L116" s="4" t="s">
        <v>594</v>
      </c>
      <c r="M116" s="22" t="s">
        <v>45</v>
      </c>
      <c r="N116" s="22"/>
      <c r="O116" s="7">
        <v>6774.77</v>
      </c>
      <c r="P116" s="7">
        <v>26.67</v>
      </c>
      <c r="Q116" s="7">
        <v>300</v>
      </c>
      <c r="R116" s="7">
        <f t="shared" ref="R116:R124" si="27">O116-P116-Q116</f>
        <v>6448.1</v>
      </c>
      <c r="S116" s="7">
        <v>0</v>
      </c>
      <c r="T116" s="7">
        <f t="shared" ref="T116:T124" si="28">R116+S116</f>
        <v>6448.1</v>
      </c>
      <c r="U116" s="7">
        <f t="shared" ref="U116:U125" si="29">O116+S116</f>
        <v>6774.77</v>
      </c>
      <c r="V116" s="38" t="s">
        <v>466</v>
      </c>
      <c r="W116" s="35">
        <f>O108</f>
        <v>3359.85</v>
      </c>
      <c r="X116" s="35" t="s">
        <v>482</v>
      </c>
      <c r="Y116" s="8" t="s">
        <v>38</v>
      </c>
      <c r="Z116" s="9"/>
      <c r="AA116" s="7" t="s">
        <v>39</v>
      </c>
      <c r="AB116" s="6" t="s">
        <v>390</v>
      </c>
      <c r="AC116" s="12">
        <v>3253</v>
      </c>
      <c r="AD116" s="12"/>
      <c r="AE116" s="12"/>
      <c r="AF116" s="23" t="s">
        <v>566</v>
      </c>
      <c r="AG116" s="152">
        <v>1988</v>
      </c>
      <c r="AH116" s="23"/>
      <c r="AI116" s="23"/>
      <c r="AJ116" s="23" t="s">
        <v>400</v>
      </c>
      <c r="AK116" s="23">
        <v>220</v>
      </c>
      <c r="AL116" s="10">
        <f t="shared" si="25"/>
        <v>0</v>
      </c>
      <c r="AM116" s="10">
        <f t="shared" si="26"/>
        <v>220</v>
      </c>
    </row>
    <row r="117" spans="1:39" ht="15.75" hidden="1" customHeight="1" x14ac:dyDescent="0.25">
      <c r="A117" s="4">
        <v>130</v>
      </c>
      <c r="B117" s="5" t="s">
        <v>136</v>
      </c>
      <c r="C117" s="6" t="s">
        <v>383</v>
      </c>
      <c r="D117" s="12" t="s">
        <v>384</v>
      </c>
      <c r="E117" s="12" t="s">
        <v>33</v>
      </c>
      <c r="F117" s="12" t="s">
        <v>33</v>
      </c>
      <c r="G117" s="12">
        <v>1301050101</v>
      </c>
      <c r="H117" s="12" t="s">
        <v>34</v>
      </c>
      <c r="I117" s="22" t="s">
        <v>42</v>
      </c>
      <c r="J117" s="12" t="s">
        <v>43</v>
      </c>
      <c r="K117" s="12" t="s">
        <v>401</v>
      </c>
      <c r="L117" s="12" t="s">
        <v>598</v>
      </c>
      <c r="M117" s="22" t="s">
        <v>116</v>
      </c>
      <c r="N117" s="22"/>
      <c r="O117" s="7">
        <v>2055.4299999999998</v>
      </c>
      <c r="P117" s="7">
        <v>26.67</v>
      </c>
      <c r="Q117" s="7">
        <v>300</v>
      </c>
      <c r="R117" s="7">
        <f t="shared" si="27"/>
        <v>1728.7599999999998</v>
      </c>
      <c r="S117" s="7">
        <v>0</v>
      </c>
      <c r="T117" s="7">
        <f t="shared" si="28"/>
        <v>1728.7599999999998</v>
      </c>
      <c r="U117" s="7">
        <f t="shared" si="29"/>
        <v>2055.4299999999998</v>
      </c>
      <c r="V117" s="36" t="s">
        <v>445</v>
      </c>
      <c r="W117" s="35">
        <v>0</v>
      </c>
      <c r="X117" s="35"/>
      <c r="Y117" s="8" t="s">
        <v>38</v>
      </c>
      <c r="Z117" s="9"/>
      <c r="AA117" s="7" t="s">
        <v>39</v>
      </c>
      <c r="AB117" s="6" t="s">
        <v>534</v>
      </c>
      <c r="AC117" s="12">
        <v>3181</v>
      </c>
      <c r="AD117" s="12"/>
      <c r="AE117" s="12"/>
      <c r="AF117" s="23" t="s">
        <v>402</v>
      </c>
      <c r="AG117" s="151">
        <v>390</v>
      </c>
      <c r="AH117" s="23"/>
      <c r="AI117" s="23"/>
      <c r="AJ117" s="23" t="s">
        <v>403</v>
      </c>
      <c r="AK117" s="23">
        <v>190</v>
      </c>
      <c r="AL117" s="10">
        <f t="shared" si="25"/>
        <v>0</v>
      </c>
      <c r="AM117" s="10">
        <f t="shared" si="26"/>
        <v>190</v>
      </c>
    </row>
    <row r="118" spans="1:39" ht="15.75" hidden="1" customHeight="1" x14ac:dyDescent="0.25">
      <c r="A118" s="4">
        <v>132</v>
      </c>
      <c r="B118" s="7" t="s">
        <v>136</v>
      </c>
      <c r="C118" s="6" t="s">
        <v>383</v>
      </c>
      <c r="D118" s="12" t="s">
        <v>404</v>
      </c>
      <c r="E118" s="12" t="s">
        <v>405</v>
      </c>
      <c r="F118" s="12" t="s">
        <v>33</v>
      </c>
      <c r="G118" s="12">
        <v>1301050202</v>
      </c>
      <c r="H118" s="12" t="s">
        <v>34</v>
      </c>
      <c r="I118" s="12" t="s">
        <v>95</v>
      </c>
      <c r="J118" s="12" t="s">
        <v>127</v>
      </c>
      <c r="K118" s="12" t="s">
        <v>406</v>
      </c>
      <c r="L118" s="12" t="s">
        <v>593</v>
      </c>
      <c r="M118" s="22" t="s">
        <v>116</v>
      </c>
      <c r="N118" s="22"/>
      <c r="O118" s="7">
        <v>3359.85</v>
      </c>
      <c r="P118" s="7">
        <v>26.67</v>
      </c>
      <c r="Q118" s="7">
        <v>300</v>
      </c>
      <c r="R118" s="7">
        <f t="shared" si="27"/>
        <v>3033.18</v>
      </c>
      <c r="S118" s="7">
        <v>0</v>
      </c>
      <c r="T118" s="7">
        <f t="shared" si="28"/>
        <v>3033.18</v>
      </c>
      <c r="U118" s="7">
        <f t="shared" si="29"/>
        <v>3359.85</v>
      </c>
      <c r="V118" s="36" t="s">
        <v>445</v>
      </c>
      <c r="W118" s="35">
        <f t="shared" ref="W118:W125" si="30">U118</f>
        <v>3359.85</v>
      </c>
      <c r="X118" s="35"/>
      <c r="Y118" s="8" t="s">
        <v>38</v>
      </c>
      <c r="Z118" s="9"/>
      <c r="AA118" s="22" t="s">
        <v>536</v>
      </c>
      <c r="AB118" s="6" t="s">
        <v>407</v>
      </c>
      <c r="AC118" s="12">
        <v>2343</v>
      </c>
      <c r="AD118" s="12"/>
      <c r="AE118" s="12"/>
      <c r="AF118" s="23" t="s">
        <v>408</v>
      </c>
      <c r="AG118" s="151">
        <v>2080</v>
      </c>
      <c r="AH118" s="23"/>
      <c r="AI118" s="23"/>
      <c r="AJ118" s="23" t="s">
        <v>409</v>
      </c>
      <c r="AK118" s="23">
        <v>120</v>
      </c>
      <c r="AL118" s="10">
        <f t="shared" si="25"/>
        <v>0</v>
      </c>
      <c r="AM118" s="10">
        <f t="shared" si="26"/>
        <v>120</v>
      </c>
    </row>
    <row r="119" spans="1:39" s="171" customFormat="1" ht="15.75" hidden="1" customHeight="1" x14ac:dyDescent="0.25">
      <c r="A119" s="164">
        <v>133</v>
      </c>
      <c r="B119" s="69" t="s">
        <v>136</v>
      </c>
      <c r="C119" s="70" t="s">
        <v>340</v>
      </c>
      <c r="D119" s="98" t="s">
        <v>348</v>
      </c>
      <c r="E119" s="98" t="s">
        <v>33</v>
      </c>
      <c r="F119" s="98" t="s">
        <v>33</v>
      </c>
      <c r="G119" s="98">
        <v>1301050302</v>
      </c>
      <c r="H119" s="98" t="s">
        <v>34</v>
      </c>
      <c r="I119" s="164" t="s">
        <v>35</v>
      </c>
      <c r="J119" s="98" t="s">
        <v>180</v>
      </c>
      <c r="K119" s="98" t="s">
        <v>410</v>
      </c>
      <c r="L119" s="98" t="s">
        <v>594</v>
      </c>
      <c r="M119" s="165" t="s">
        <v>116</v>
      </c>
      <c r="N119" s="165"/>
      <c r="O119" s="69">
        <v>6774.77</v>
      </c>
      <c r="P119" s="69">
        <v>26.67</v>
      </c>
      <c r="Q119" s="69">
        <v>300</v>
      </c>
      <c r="R119" s="69">
        <f t="shared" si="27"/>
        <v>6448.1</v>
      </c>
      <c r="S119" s="69">
        <v>0</v>
      </c>
      <c r="T119" s="69">
        <f t="shared" si="28"/>
        <v>6448.1</v>
      </c>
      <c r="U119" s="69">
        <f t="shared" si="29"/>
        <v>6774.77</v>
      </c>
      <c r="V119" s="36" t="s">
        <v>445</v>
      </c>
      <c r="W119" s="69">
        <f t="shared" si="30"/>
        <v>6774.77</v>
      </c>
      <c r="X119" s="69"/>
      <c r="Y119" s="166" t="s">
        <v>38</v>
      </c>
      <c r="Z119" s="167"/>
      <c r="AA119" s="69" t="s">
        <v>39</v>
      </c>
      <c r="AB119" s="70" t="s">
        <v>390</v>
      </c>
      <c r="AC119" s="98">
        <v>3253</v>
      </c>
      <c r="AD119" s="98"/>
      <c r="AE119" s="98"/>
      <c r="AF119" s="168" t="s">
        <v>568</v>
      </c>
      <c r="AG119" s="169">
        <v>2380</v>
      </c>
      <c r="AH119" s="168"/>
      <c r="AI119" s="168"/>
      <c r="AJ119" s="168" t="s">
        <v>337</v>
      </c>
      <c r="AK119" s="168">
        <v>270</v>
      </c>
      <c r="AL119" s="170">
        <f t="shared" si="25"/>
        <v>0</v>
      </c>
      <c r="AM119" s="170">
        <f t="shared" si="26"/>
        <v>270</v>
      </c>
    </row>
    <row r="120" spans="1:39" ht="15.75" hidden="1" customHeight="1" x14ac:dyDescent="0.25">
      <c r="A120" s="4">
        <v>134</v>
      </c>
      <c r="B120" s="5" t="s">
        <v>136</v>
      </c>
      <c r="C120" s="6" t="s">
        <v>383</v>
      </c>
      <c r="D120" s="12" t="s">
        <v>384</v>
      </c>
      <c r="E120" s="12" t="s">
        <v>385</v>
      </c>
      <c r="F120" s="4" t="s">
        <v>535</v>
      </c>
      <c r="G120" s="4">
        <v>1301050303</v>
      </c>
      <c r="H120" s="4" t="s">
        <v>412</v>
      </c>
      <c r="I120" s="22" t="s">
        <v>42</v>
      </c>
      <c r="J120" s="12" t="s">
        <v>43</v>
      </c>
      <c r="K120" s="12" t="s">
        <v>413</v>
      </c>
      <c r="L120" s="12" t="s">
        <v>598</v>
      </c>
      <c r="M120" s="22" t="s">
        <v>116</v>
      </c>
      <c r="N120" s="22"/>
      <c r="O120" s="7">
        <v>2055.4299999999998</v>
      </c>
      <c r="P120" s="7">
        <v>26.67</v>
      </c>
      <c r="Q120" s="7">
        <v>300</v>
      </c>
      <c r="R120" s="7">
        <f t="shared" si="27"/>
        <v>1728.7599999999998</v>
      </c>
      <c r="S120" s="7">
        <v>0</v>
      </c>
      <c r="T120" s="7">
        <f t="shared" si="28"/>
        <v>1728.7599999999998</v>
      </c>
      <c r="U120" s="7">
        <f t="shared" si="29"/>
        <v>2055.4299999999998</v>
      </c>
      <c r="V120" s="36" t="s">
        <v>445</v>
      </c>
      <c r="W120" s="35">
        <f t="shared" si="30"/>
        <v>2055.4299999999998</v>
      </c>
      <c r="X120" s="35"/>
      <c r="Y120" s="8" t="s">
        <v>38</v>
      </c>
      <c r="Z120" s="9"/>
      <c r="AA120" s="7" t="s">
        <v>39</v>
      </c>
      <c r="AB120" s="6" t="s">
        <v>533</v>
      </c>
      <c r="AC120" s="12">
        <v>2283</v>
      </c>
      <c r="AD120" s="12"/>
      <c r="AE120" s="12"/>
      <c r="AF120" s="23" t="s">
        <v>414</v>
      </c>
      <c r="AG120" s="151">
        <v>680</v>
      </c>
      <c r="AH120" s="23"/>
      <c r="AI120" s="23"/>
      <c r="AJ120" s="23" t="s">
        <v>415</v>
      </c>
      <c r="AK120" s="23">
        <v>240</v>
      </c>
      <c r="AL120" s="10">
        <f t="shared" si="25"/>
        <v>0</v>
      </c>
      <c r="AM120" s="10">
        <f t="shared" si="26"/>
        <v>240</v>
      </c>
    </row>
    <row r="121" spans="1:39" ht="15.75" customHeight="1" x14ac:dyDescent="0.25">
      <c r="A121" s="4">
        <v>136</v>
      </c>
      <c r="B121" s="5" t="s">
        <v>136</v>
      </c>
      <c r="C121" s="6" t="s">
        <v>383</v>
      </c>
      <c r="D121" s="12" t="s">
        <v>384</v>
      </c>
      <c r="E121" s="12" t="s">
        <v>388</v>
      </c>
      <c r="F121" s="12" t="s">
        <v>418</v>
      </c>
      <c r="G121" s="12">
        <v>1301050505</v>
      </c>
      <c r="H121" s="12" t="s">
        <v>419</v>
      </c>
      <c r="I121" s="22" t="s">
        <v>82</v>
      </c>
      <c r="J121" s="12" t="s">
        <v>82</v>
      </c>
      <c r="K121" s="12" t="s">
        <v>420</v>
      </c>
      <c r="L121" s="12" t="s">
        <v>593</v>
      </c>
      <c r="M121" s="22" t="s">
        <v>37</v>
      </c>
      <c r="N121" s="22"/>
      <c r="O121" s="7">
        <v>1141.68</v>
      </c>
      <c r="P121" s="7">
        <v>32.33</v>
      </c>
      <c r="Q121" s="7">
        <v>250</v>
      </c>
      <c r="R121" s="7">
        <f t="shared" si="27"/>
        <v>859.35000000000014</v>
      </c>
      <c r="S121" s="7">
        <v>0</v>
      </c>
      <c r="T121" s="7">
        <f t="shared" si="28"/>
        <v>859.35000000000014</v>
      </c>
      <c r="U121" s="7">
        <f t="shared" si="29"/>
        <v>1141.68</v>
      </c>
      <c r="V121" s="36" t="s">
        <v>445</v>
      </c>
      <c r="W121" s="35">
        <f t="shared" si="30"/>
        <v>1141.68</v>
      </c>
      <c r="X121" s="35"/>
      <c r="Y121" s="8" t="s">
        <v>38</v>
      </c>
      <c r="Z121" s="9"/>
      <c r="AA121" s="7" t="s">
        <v>39</v>
      </c>
      <c r="AB121" s="6" t="s">
        <v>530</v>
      </c>
      <c r="AC121" s="6">
        <v>2538</v>
      </c>
      <c r="AD121" s="6"/>
      <c r="AE121" s="6"/>
      <c r="AF121" s="10" t="s">
        <v>421</v>
      </c>
      <c r="AG121" s="151">
        <v>272</v>
      </c>
      <c r="AH121" s="10"/>
      <c r="AI121" s="10"/>
      <c r="AJ121" s="10" t="s">
        <v>422</v>
      </c>
      <c r="AK121" s="10">
        <v>35</v>
      </c>
      <c r="AL121" s="10">
        <f t="shared" si="25"/>
        <v>0</v>
      </c>
      <c r="AM121" s="10">
        <f t="shared" si="26"/>
        <v>35</v>
      </c>
    </row>
    <row r="122" spans="1:39" ht="15.75" customHeight="1" x14ac:dyDescent="0.25">
      <c r="A122" s="4">
        <v>137</v>
      </c>
      <c r="B122" s="5" t="s">
        <v>136</v>
      </c>
      <c r="C122" s="6" t="s">
        <v>383</v>
      </c>
      <c r="D122" s="12" t="s">
        <v>384</v>
      </c>
      <c r="E122" s="12" t="s">
        <v>388</v>
      </c>
      <c r="F122" s="12" t="s">
        <v>423</v>
      </c>
      <c r="G122" s="12">
        <v>1301050401</v>
      </c>
      <c r="H122" s="12" t="s">
        <v>424</v>
      </c>
      <c r="I122" s="22" t="s">
        <v>82</v>
      </c>
      <c r="J122" s="12" t="s">
        <v>82</v>
      </c>
      <c r="K122" s="12" t="s">
        <v>425</v>
      </c>
      <c r="L122" s="12" t="s">
        <v>593</v>
      </c>
      <c r="M122" s="22" t="s">
        <v>37</v>
      </c>
      <c r="N122" s="22"/>
      <c r="O122" s="7">
        <v>1141.68</v>
      </c>
      <c r="P122" s="7">
        <v>32.33</v>
      </c>
      <c r="Q122" s="7">
        <v>250</v>
      </c>
      <c r="R122" s="7">
        <f t="shared" si="27"/>
        <v>859.35000000000014</v>
      </c>
      <c r="S122" s="7">
        <v>0</v>
      </c>
      <c r="T122" s="7">
        <f t="shared" si="28"/>
        <v>859.35000000000014</v>
      </c>
      <c r="U122" s="7">
        <f t="shared" si="29"/>
        <v>1141.68</v>
      </c>
      <c r="V122" s="36" t="s">
        <v>445</v>
      </c>
      <c r="W122" s="35">
        <f t="shared" si="30"/>
        <v>1141.68</v>
      </c>
      <c r="X122" s="35"/>
      <c r="Y122" s="8" t="s">
        <v>38</v>
      </c>
      <c r="Z122" s="9"/>
      <c r="AA122" s="7" t="s">
        <v>39</v>
      </c>
      <c r="AB122" s="6" t="s">
        <v>426</v>
      </c>
      <c r="AC122" s="12">
        <v>2152</v>
      </c>
      <c r="AD122" s="12"/>
      <c r="AE122" s="12"/>
      <c r="AF122" s="23" t="s">
        <v>247</v>
      </c>
      <c r="AG122" s="151">
        <v>170</v>
      </c>
      <c r="AH122" s="23"/>
      <c r="AI122" s="23"/>
      <c r="AJ122" s="23" t="s">
        <v>427</v>
      </c>
      <c r="AK122" s="23">
        <v>15</v>
      </c>
      <c r="AL122" s="10">
        <f t="shared" si="25"/>
        <v>0</v>
      </c>
      <c r="AM122" s="10">
        <f t="shared" si="26"/>
        <v>15</v>
      </c>
    </row>
    <row r="123" spans="1:39" ht="15.75" hidden="1" customHeight="1" x14ac:dyDescent="0.25">
      <c r="A123" s="4">
        <v>138</v>
      </c>
      <c r="B123" s="5" t="s">
        <v>136</v>
      </c>
      <c r="C123" s="6" t="s">
        <v>383</v>
      </c>
      <c r="D123" s="12" t="s">
        <v>384</v>
      </c>
      <c r="E123" s="12" t="s">
        <v>388</v>
      </c>
      <c r="F123" s="12" t="s">
        <v>395</v>
      </c>
      <c r="G123" s="12">
        <v>1301050402</v>
      </c>
      <c r="H123" s="12" t="s">
        <v>396</v>
      </c>
      <c r="I123" s="22" t="s">
        <v>42</v>
      </c>
      <c r="J123" s="12" t="s">
        <v>43</v>
      </c>
      <c r="K123" s="12" t="s">
        <v>428</v>
      </c>
      <c r="L123" s="12" t="s">
        <v>593</v>
      </c>
      <c r="M123" s="22" t="s">
        <v>37</v>
      </c>
      <c r="N123" s="22"/>
      <c r="O123" s="7">
        <v>2055.4299999999998</v>
      </c>
      <c r="P123" s="7">
        <v>26.67</v>
      </c>
      <c r="Q123" s="7">
        <v>300</v>
      </c>
      <c r="R123" s="7">
        <f t="shared" si="27"/>
        <v>1728.7599999999998</v>
      </c>
      <c r="S123" s="7">
        <v>0</v>
      </c>
      <c r="T123" s="7">
        <f t="shared" si="28"/>
        <v>1728.7599999999998</v>
      </c>
      <c r="U123" s="7">
        <f t="shared" si="29"/>
        <v>2055.4299999999998</v>
      </c>
      <c r="V123" s="36" t="s">
        <v>445</v>
      </c>
      <c r="W123" s="35">
        <f t="shared" si="30"/>
        <v>2055.4299999999998</v>
      </c>
      <c r="X123" s="35"/>
      <c r="Y123" s="8" t="s">
        <v>38</v>
      </c>
      <c r="Z123" s="9"/>
      <c r="AA123" s="7" t="s">
        <v>39</v>
      </c>
      <c r="AB123" s="6" t="s">
        <v>398</v>
      </c>
      <c r="AC123" s="12">
        <v>2551</v>
      </c>
      <c r="AD123" s="12"/>
      <c r="AE123" s="12"/>
      <c r="AF123" s="23" t="s">
        <v>429</v>
      </c>
      <c r="AG123" s="151">
        <v>748</v>
      </c>
      <c r="AH123" s="23"/>
      <c r="AI123" s="23"/>
      <c r="AJ123" s="23" t="s">
        <v>430</v>
      </c>
      <c r="AK123" s="23">
        <v>0</v>
      </c>
      <c r="AL123" s="10">
        <f t="shared" si="25"/>
        <v>0</v>
      </c>
      <c r="AM123" s="10">
        <f t="shared" si="26"/>
        <v>0</v>
      </c>
    </row>
    <row r="124" spans="1:39" ht="15.75" customHeight="1" x14ac:dyDescent="0.25">
      <c r="A124" s="4">
        <v>139</v>
      </c>
      <c r="B124" s="5" t="s">
        <v>136</v>
      </c>
      <c r="C124" s="6" t="s">
        <v>383</v>
      </c>
      <c r="D124" s="12" t="s">
        <v>384</v>
      </c>
      <c r="E124" s="12" t="s">
        <v>388</v>
      </c>
      <c r="F124" s="12" t="s">
        <v>395</v>
      </c>
      <c r="G124" s="12">
        <v>1301050402</v>
      </c>
      <c r="H124" s="12" t="s">
        <v>431</v>
      </c>
      <c r="I124" s="22" t="s">
        <v>82</v>
      </c>
      <c r="J124" s="12" t="s">
        <v>82</v>
      </c>
      <c r="K124" s="12" t="s">
        <v>432</v>
      </c>
      <c r="L124" s="12" t="s">
        <v>593</v>
      </c>
      <c r="M124" s="22" t="s">
        <v>37</v>
      </c>
      <c r="N124" s="22"/>
      <c r="O124" s="7">
        <v>1141.68</v>
      </c>
      <c r="P124" s="7">
        <v>32.33</v>
      </c>
      <c r="Q124" s="7">
        <v>250</v>
      </c>
      <c r="R124" s="7">
        <f t="shared" si="27"/>
        <v>859.35000000000014</v>
      </c>
      <c r="S124" s="7">
        <v>0</v>
      </c>
      <c r="T124" s="7">
        <f t="shared" si="28"/>
        <v>859.35000000000014</v>
      </c>
      <c r="U124" s="7">
        <f t="shared" si="29"/>
        <v>1141.68</v>
      </c>
      <c r="V124" s="36" t="s">
        <v>445</v>
      </c>
      <c r="W124" s="35">
        <f t="shared" si="30"/>
        <v>1141.68</v>
      </c>
      <c r="X124" s="35"/>
      <c r="Y124" s="8" t="s">
        <v>38</v>
      </c>
      <c r="Z124" s="9"/>
      <c r="AA124" s="7" t="s">
        <v>39</v>
      </c>
      <c r="AB124" s="5" t="s">
        <v>398</v>
      </c>
      <c r="AC124" s="12">
        <v>2551</v>
      </c>
      <c r="AD124" s="12"/>
      <c r="AE124" s="12"/>
      <c r="AF124" s="23" t="s">
        <v>433</v>
      </c>
      <c r="AG124" s="151">
        <v>102</v>
      </c>
      <c r="AH124" s="23"/>
      <c r="AI124" s="23"/>
      <c r="AJ124" s="23" t="s">
        <v>430</v>
      </c>
      <c r="AK124" s="23">
        <v>0</v>
      </c>
      <c r="AL124" s="10">
        <f t="shared" si="25"/>
        <v>0</v>
      </c>
      <c r="AM124" s="10">
        <f t="shared" si="26"/>
        <v>0</v>
      </c>
    </row>
    <row r="125" spans="1:39" ht="15.75" hidden="1" customHeight="1" x14ac:dyDescent="0.25">
      <c r="A125" s="4">
        <v>140</v>
      </c>
      <c r="B125" s="5" t="s">
        <v>136</v>
      </c>
      <c r="C125" s="6" t="s">
        <v>517</v>
      </c>
      <c r="D125" s="12" t="s">
        <v>190</v>
      </c>
      <c r="E125" s="12" t="s">
        <v>194</v>
      </c>
      <c r="F125" s="12" t="s">
        <v>60</v>
      </c>
      <c r="G125" s="12"/>
      <c r="H125" s="12" t="s">
        <v>77</v>
      </c>
      <c r="I125" s="22" t="s">
        <v>42</v>
      </c>
      <c r="J125" s="12" t="s">
        <v>43</v>
      </c>
      <c r="K125" s="12" t="s">
        <v>518</v>
      </c>
      <c r="L125" s="12" t="s">
        <v>603</v>
      </c>
      <c r="M125" s="22" t="s">
        <v>79</v>
      </c>
      <c r="N125" s="22"/>
      <c r="O125" s="7">
        <v>2055.4299999999998</v>
      </c>
      <c r="P125" s="7"/>
      <c r="Q125" s="7"/>
      <c r="R125" s="7"/>
      <c r="S125" s="7">
        <v>0</v>
      </c>
      <c r="T125" s="7"/>
      <c r="U125" s="7">
        <f t="shared" si="29"/>
        <v>2055.4299999999998</v>
      </c>
      <c r="V125" s="36"/>
      <c r="W125" s="35">
        <f t="shared" si="30"/>
        <v>2055.4299999999998</v>
      </c>
      <c r="X125" s="35"/>
      <c r="Y125" s="8"/>
      <c r="Z125" s="9"/>
      <c r="AA125" s="7" t="s">
        <v>39</v>
      </c>
      <c r="AB125" s="5" t="s">
        <v>543</v>
      </c>
      <c r="AC125" s="12"/>
      <c r="AD125" s="12"/>
      <c r="AE125" s="12"/>
      <c r="AF125" s="23">
        <v>110</v>
      </c>
      <c r="AG125" s="151">
        <f>AF125*6.8</f>
        <v>748</v>
      </c>
      <c r="AH125" s="23"/>
      <c r="AI125" s="23"/>
      <c r="AJ125" s="23">
        <v>0</v>
      </c>
      <c r="AK125" s="23">
        <v>0</v>
      </c>
      <c r="AL125" s="10">
        <v>0</v>
      </c>
      <c r="AM125" s="10">
        <f t="shared" si="26"/>
        <v>0</v>
      </c>
    </row>
    <row r="126" spans="1:39" ht="15.75" hidden="1" customHeight="1" x14ac:dyDescent="0.25">
      <c r="A126" s="65">
        <v>36</v>
      </c>
      <c r="B126" s="66" t="s">
        <v>136</v>
      </c>
      <c r="C126" s="67" t="s">
        <v>142</v>
      </c>
      <c r="D126" s="67" t="s">
        <v>152</v>
      </c>
      <c r="E126" s="67" t="s">
        <v>157</v>
      </c>
      <c r="F126" s="66" t="s">
        <v>33</v>
      </c>
      <c r="G126" s="66" t="s">
        <v>34</v>
      </c>
      <c r="H126" s="66" t="s">
        <v>35</v>
      </c>
      <c r="I126" s="67" t="s">
        <v>95</v>
      </c>
      <c r="J126" s="67" t="s">
        <v>180</v>
      </c>
      <c r="K126" s="67" t="s">
        <v>181</v>
      </c>
      <c r="L126" s="67" t="s">
        <v>595</v>
      </c>
      <c r="M126" s="68" t="s">
        <v>64</v>
      </c>
      <c r="N126" s="68"/>
      <c r="O126" s="68">
        <v>6774.77</v>
      </c>
      <c r="P126" s="7">
        <v>26.67</v>
      </c>
      <c r="Q126" s="7">
        <v>300</v>
      </c>
      <c r="R126" s="7">
        <v>6448.1</v>
      </c>
      <c r="S126" s="68">
        <v>0</v>
      </c>
      <c r="T126" s="68">
        <v>10929.740000000002</v>
      </c>
      <c r="U126" s="35">
        <v>6774.77</v>
      </c>
      <c r="V126" s="35" t="s">
        <v>478</v>
      </c>
      <c r="W126" s="8" t="s">
        <v>38</v>
      </c>
      <c r="X126" s="9"/>
      <c r="Y126" s="7" t="s">
        <v>39</v>
      </c>
      <c r="Z126" s="7"/>
      <c r="AA126" s="6" t="s">
        <v>525</v>
      </c>
      <c r="AB126" s="6">
        <v>3299</v>
      </c>
      <c r="AC126" s="6"/>
      <c r="AD126" s="6"/>
      <c r="AF126" s="10">
        <v>280</v>
      </c>
      <c r="AG126" s="151">
        <f>AF126*7.1</f>
        <v>1988</v>
      </c>
      <c r="AH126" s="10"/>
      <c r="AI126" s="10">
        <v>4</v>
      </c>
      <c r="AJ126" s="10">
        <v>70</v>
      </c>
      <c r="AK126" s="10">
        <v>0</v>
      </c>
      <c r="AL126" s="10">
        <v>70</v>
      </c>
      <c r="AM126" s="119"/>
    </row>
    <row r="127" spans="1:39" ht="15.75" hidden="1" customHeight="1" x14ac:dyDescent="0.25">
      <c r="A127" s="65">
        <v>31</v>
      </c>
      <c r="B127" s="66" t="s">
        <v>136</v>
      </c>
      <c r="C127" s="67" t="s">
        <v>142</v>
      </c>
      <c r="D127" s="67" t="s">
        <v>152</v>
      </c>
      <c r="E127" s="74" t="s">
        <v>153</v>
      </c>
      <c r="F127" s="68" t="s">
        <v>154</v>
      </c>
      <c r="G127" s="6">
        <v>1301030302</v>
      </c>
      <c r="H127" s="67" t="s">
        <v>34</v>
      </c>
      <c r="I127" s="67" t="s">
        <v>95</v>
      </c>
      <c r="J127" s="67" t="s">
        <v>96</v>
      </c>
      <c r="K127" s="67" t="s">
        <v>176</v>
      </c>
      <c r="L127" s="67" t="s">
        <v>592</v>
      </c>
      <c r="M127" s="68" t="s">
        <v>98</v>
      </c>
      <c r="N127" s="68"/>
      <c r="O127" s="68">
        <v>3359.85</v>
      </c>
      <c r="P127" s="7">
        <v>26.67</v>
      </c>
      <c r="Q127" s="7">
        <v>300</v>
      </c>
      <c r="R127" s="7">
        <f>O127-P127-Q127</f>
        <v>3033.18</v>
      </c>
      <c r="S127" s="68">
        <v>0</v>
      </c>
      <c r="T127" s="7">
        <f>R127+S127</f>
        <v>3033.18</v>
      </c>
      <c r="U127" s="68">
        <f>O127+S127</f>
        <v>3359.85</v>
      </c>
      <c r="V127" s="36" t="s">
        <v>445</v>
      </c>
      <c r="W127" s="35">
        <f>U127</f>
        <v>3359.85</v>
      </c>
      <c r="X127" s="35" t="s">
        <v>478</v>
      </c>
      <c r="Y127" s="8" t="s">
        <v>38</v>
      </c>
      <c r="Z127" s="9"/>
      <c r="AA127" s="7" t="s">
        <v>39</v>
      </c>
      <c r="AB127" s="5" t="s">
        <v>177</v>
      </c>
      <c r="AC127" s="6">
        <v>2519</v>
      </c>
      <c r="AD127" s="6"/>
      <c r="AE127" s="6"/>
      <c r="AF127" s="10">
        <v>172</v>
      </c>
      <c r="AG127" s="151">
        <f>AF127*6.8</f>
        <v>1169.5999999999999</v>
      </c>
      <c r="AH127" s="10"/>
      <c r="AI127" s="10"/>
      <c r="AJ127" s="10">
        <v>0</v>
      </c>
      <c r="AK127" s="10">
        <v>0</v>
      </c>
      <c r="AL127" s="10">
        <f>(AH127+AI127)/2</f>
        <v>0</v>
      </c>
      <c r="AM127" s="10">
        <f>AK127+AH127</f>
        <v>0</v>
      </c>
    </row>
    <row r="128" spans="1:39" s="59" customFormat="1" ht="15.75" hidden="1" customHeight="1" x14ac:dyDescent="0.25">
      <c r="A128" s="4">
        <v>141</v>
      </c>
      <c r="B128" s="5" t="s">
        <v>52</v>
      </c>
      <c r="C128" s="6" t="s">
        <v>52</v>
      </c>
      <c r="D128" s="6" t="s">
        <v>52</v>
      </c>
      <c r="E128" s="5" t="s">
        <v>52</v>
      </c>
      <c r="F128" s="5"/>
      <c r="G128" s="5"/>
      <c r="H128" s="5"/>
      <c r="I128" s="7" t="s">
        <v>42</v>
      </c>
      <c r="J128" s="5" t="s">
        <v>43</v>
      </c>
      <c r="K128" s="5" t="s">
        <v>555</v>
      </c>
      <c r="L128" s="5" t="s">
        <v>591</v>
      </c>
      <c r="M128" s="7" t="s">
        <v>45</v>
      </c>
      <c r="N128" s="7"/>
      <c r="O128" s="7">
        <v>2055.4299999999998</v>
      </c>
      <c r="P128" s="7"/>
      <c r="Q128" s="7"/>
      <c r="R128" s="7"/>
      <c r="S128" s="7">
        <v>0</v>
      </c>
      <c r="T128" s="7"/>
      <c r="U128" s="7">
        <f>O128+S128</f>
        <v>2055.4299999999998</v>
      </c>
      <c r="V128" s="37"/>
      <c r="W128" s="7"/>
      <c r="X128" s="7"/>
      <c r="Y128" s="8" t="s">
        <v>38</v>
      </c>
      <c r="Z128" s="9"/>
      <c r="AA128" s="7" t="s">
        <v>39</v>
      </c>
      <c r="AB128" s="6"/>
      <c r="AC128" s="6"/>
      <c r="AD128" s="6"/>
      <c r="AE128" s="6"/>
      <c r="AF128" s="10" t="s">
        <v>567</v>
      </c>
      <c r="AG128" s="151">
        <v>1700</v>
      </c>
      <c r="AH128" s="10"/>
      <c r="AI128" s="10"/>
      <c r="AJ128" s="10"/>
      <c r="AK128" s="10"/>
      <c r="AL128" s="10"/>
      <c r="AM128" s="10"/>
    </row>
    <row r="129" spans="1:39" s="59" customFormat="1" ht="15.75" hidden="1" customHeight="1" x14ac:dyDescent="0.25">
      <c r="A129" s="4">
        <v>142</v>
      </c>
      <c r="B129" s="5" t="s">
        <v>32</v>
      </c>
      <c r="C129" s="6" t="s">
        <v>32</v>
      </c>
      <c r="D129" s="6" t="s">
        <v>32</v>
      </c>
      <c r="E129" s="5" t="s">
        <v>32</v>
      </c>
      <c r="F129" s="5" t="s">
        <v>32</v>
      </c>
      <c r="G129" s="5"/>
      <c r="H129" s="5" t="s">
        <v>513</v>
      </c>
      <c r="I129" s="7" t="s">
        <v>53</v>
      </c>
      <c r="J129" s="5" t="s">
        <v>561</v>
      </c>
      <c r="K129" s="5" t="s">
        <v>562</v>
      </c>
      <c r="L129" s="5" t="s">
        <v>603</v>
      </c>
      <c r="M129" s="7" t="s">
        <v>37</v>
      </c>
      <c r="N129" s="7"/>
      <c r="O129" s="7">
        <v>4138.58</v>
      </c>
      <c r="P129" s="7"/>
      <c r="Q129" s="7"/>
      <c r="R129" s="7"/>
      <c r="S129" s="7">
        <v>0</v>
      </c>
      <c r="T129" s="7"/>
      <c r="U129" s="7">
        <f>O129+S129</f>
        <v>4138.58</v>
      </c>
      <c r="V129" s="37"/>
      <c r="W129" s="7"/>
      <c r="X129" s="7"/>
      <c r="Y129" s="8" t="s">
        <v>38</v>
      </c>
      <c r="Z129" s="9"/>
      <c r="AA129" s="7" t="s">
        <v>39</v>
      </c>
      <c r="AB129" s="6"/>
      <c r="AC129" s="6"/>
      <c r="AD129" s="6"/>
      <c r="AE129" s="6"/>
      <c r="AF129" s="10" t="s">
        <v>565</v>
      </c>
      <c r="AG129" s="151">
        <v>2130</v>
      </c>
      <c r="AH129" s="10"/>
      <c r="AI129" s="10"/>
      <c r="AJ129" s="10"/>
      <c r="AK129" s="10"/>
      <c r="AL129" s="10"/>
      <c r="AM129" s="10"/>
    </row>
    <row r="130" spans="1:39" ht="15.75" hidden="1" customHeight="1" x14ac:dyDescent="0.25">
      <c r="A130" s="4">
        <v>110</v>
      </c>
      <c r="B130" s="5" t="s">
        <v>136</v>
      </c>
      <c r="C130" s="6" t="s">
        <v>340</v>
      </c>
      <c r="D130" s="6" t="s">
        <v>348</v>
      </c>
      <c r="E130" s="5" t="s">
        <v>353</v>
      </c>
      <c r="F130" s="5" t="s">
        <v>354</v>
      </c>
      <c r="G130" s="5">
        <v>144</v>
      </c>
      <c r="H130" s="5" t="s">
        <v>34</v>
      </c>
      <c r="I130" s="5" t="s">
        <v>35</v>
      </c>
      <c r="J130" s="5" t="s">
        <v>180</v>
      </c>
      <c r="K130" s="5" t="s">
        <v>360</v>
      </c>
      <c r="L130" s="5" t="s">
        <v>592</v>
      </c>
      <c r="M130" s="7" t="s">
        <v>56</v>
      </c>
      <c r="N130" s="7"/>
      <c r="O130" s="7">
        <v>6774.77</v>
      </c>
      <c r="P130" s="7">
        <v>26.67</v>
      </c>
      <c r="Q130" s="7">
        <v>300</v>
      </c>
      <c r="R130" s="7">
        <f>O130-P130-Q130</f>
        <v>6448.1</v>
      </c>
      <c r="S130" s="7">
        <v>0</v>
      </c>
      <c r="T130" s="7">
        <f>R130+S130</f>
        <v>6448.1</v>
      </c>
      <c r="U130" s="7">
        <f>O130+S130</f>
        <v>6774.77</v>
      </c>
      <c r="V130" s="36" t="s">
        <v>445</v>
      </c>
      <c r="W130" s="35">
        <f>U130</f>
        <v>6774.77</v>
      </c>
      <c r="X130" s="35" t="s">
        <v>478</v>
      </c>
      <c r="Y130" s="8" t="s">
        <v>38</v>
      </c>
      <c r="Z130" s="9"/>
      <c r="AA130" s="7" t="s">
        <v>39</v>
      </c>
      <c r="AB130" s="6" t="s">
        <v>355</v>
      </c>
      <c r="AC130" s="6">
        <v>3161</v>
      </c>
      <c r="AD130" s="6"/>
      <c r="AE130" s="6"/>
      <c r="AF130" s="10">
        <v>180</v>
      </c>
      <c r="AG130" s="151">
        <f>AF130*7.1</f>
        <v>1278</v>
      </c>
      <c r="AH130" s="10"/>
      <c r="AI130" s="10"/>
      <c r="AJ130" s="10">
        <v>6</v>
      </c>
      <c r="AK130" s="10">
        <v>120</v>
      </c>
      <c r="AL130" s="10">
        <f>(AH130+AI130)/2</f>
        <v>0</v>
      </c>
      <c r="AM130" s="10">
        <f>AK130+AH130</f>
        <v>120</v>
      </c>
    </row>
    <row r="131" spans="1:39" ht="15.75" hidden="1" customHeight="1" x14ac:dyDescent="0.25">
      <c r="A131" s="81">
        <v>141</v>
      </c>
      <c r="B131" s="82" t="s">
        <v>136</v>
      </c>
      <c r="C131" s="83" t="s">
        <v>33</v>
      </c>
      <c r="D131" s="84" t="s">
        <v>33</v>
      </c>
      <c r="E131" s="84" t="s">
        <v>33</v>
      </c>
      <c r="F131" s="84" t="s">
        <v>33</v>
      </c>
      <c r="G131" s="9" t="s">
        <v>137</v>
      </c>
      <c r="H131" s="84" t="s">
        <v>34</v>
      </c>
      <c r="I131" s="85" t="s">
        <v>53</v>
      </c>
      <c r="J131" s="84" t="s">
        <v>434</v>
      </c>
      <c r="K131" s="84"/>
      <c r="L131" s="84"/>
      <c r="M131" s="85"/>
      <c r="N131" s="85"/>
      <c r="O131" s="86">
        <v>4138.58</v>
      </c>
      <c r="P131" s="7">
        <v>26.67</v>
      </c>
      <c r="Q131" s="7">
        <v>300</v>
      </c>
      <c r="R131" s="7">
        <f>O131-P131-Q131</f>
        <v>3811.91</v>
      </c>
      <c r="S131" s="86">
        <v>0</v>
      </c>
      <c r="T131" s="7">
        <f>R131+S131</f>
        <v>3811.91</v>
      </c>
      <c r="U131" s="86">
        <f>O131+S131</f>
        <v>4138.58</v>
      </c>
      <c r="V131" s="64" t="s">
        <v>452</v>
      </c>
      <c r="W131" s="35">
        <v>0</v>
      </c>
      <c r="X131" s="35" t="s">
        <v>482</v>
      </c>
      <c r="Y131" s="8" t="s">
        <v>38</v>
      </c>
      <c r="Z131" s="9"/>
      <c r="AA131" s="7" t="s">
        <v>39</v>
      </c>
      <c r="AB131" s="9" t="s">
        <v>137</v>
      </c>
      <c r="AC131" s="9" t="s">
        <v>137</v>
      </c>
      <c r="AD131" s="9"/>
      <c r="AE131" s="9"/>
      <c r="AF131" s="23"/>
      <c r="AG131" s="152"/>
      <c r="AH131" s="23"/>
      <c r="AI131" s="23"/>
      <c r="AJ131" s="23"/>
      <c r="AK131" s="23"/>
      <c r="AL131" s="10">
        <f>(AH131+AI131)/2</f>
        <v>0</v>
      </c>
      <c r="AM131" s="10">
        <f>AK131+AH131</f>
        <v>0</v>
      </c>
    </row>
    <row r="132" spans="1:39" ht="15.75" hidden="1" customHeight="1" x14ac:dyDescent="0.25">
      <c r="A132" s="24" t="s">
        <v>435</v>
      </c>
      <c r="B132" s="24" t="s">
        <v>435</v>
      </c>
      <c r="C132" s="24" t="s">
        <v>435</v>
      </c>
      <c r="D132" s="24" t="s">
        <v>435</v>
      </c>
      <c r="E132" s="24" t="s">
        <v>435</v>
      </c>
      <c r="F132" s="24" t="s">
        <v>435</v>
      </c>
      <c r="G132" s="24" t="s">
        <v>435</v>
      </c>
      <c r="H132" s="24" t="s">
        <v>435</v>
      </c>
      <c r="I132" s="24" t="s">
        <v>435</v>
      </c>
      <c r="J132" s="24" t="s">
        <v>435</v>
      </c>
      <c r="K132" s="24" t="s">
        <v>435</v>
      </c>
      <c r="L132" s="24"/>
      <c r="M132" s="24" t="s">
        <v>435</v>
      </c>
      <c r="N132" s="24"/>
      <c r="O132" s="25">
        <f t="shared" ref="O132:U132" si="31">SUBTOTAL(9,O3:O131)</f>
        <v>42242.16</v>
      </c>
      <c r="P132" s="25">
        <f t="shared" si="31"/>
        <v>1196.21</v>
      </c>
      <c r="Q132" s="25">
        <f t="shared" si="31"/>
        <v>9250</v>
      </c>
      <c r="R132" s="25">
        <f t="shared" si="31"/>
        <v>31795.949999999979</v>
      </c>
      <c r="S132" s="25">
        <f t="shared" si="31"/>
        <v>0</v>
      </c>
      <c r="T132" s="25">
        <f t="shared" si="31"/>
        <v>31795.949999999979</v>
      </c>
      <c r="U132" s="25">
        <f t="shared" si="31"/>
        <v>42242.16</v>
      </c>
      <c r="V132" s="54" t="s">
        <v>435</v>
      </c>
      <c r="W132" s="49">
        <f>SUBTOTAL(9,W3:W131)</f>
        <v>41100.480000000003</v>
      </c>
      <c r="X132" s="61" t="s">
        <v>435</v>
      </c>
      <c r="Y132" s="24" t="s">
        <v>435</v>
      </c>
      <c r="Z132" s="24" t="s">
        <v>435</v>
      </c>
      <c r="AA132" s="24" t="s">
        <v>435</v>
      </c>
      <c r="AB132" s="24" t="s">
        <v>435</v>
      </c>
      <c r="AC132" s="24" t="s">
        <v>435</v>
      </c>
      <c r="AD132" s="24" t="s">
        <v>435</v>
      </c>
      <c r="AE132" s="24" t="s">
        <v>435</v>
      </c>
      <c r="AF132" s="158">
        <f>SUBTOTAL(9,AF3:AF131)</f>
        <v>703</v>
      </c>
      <c r="AG132" s="159">
        <f>SUM(AG3:AG130)</f>
        <v>92386.299999999988</v>
      </c>
      <c r="AH132" s="26">
        <f t="shared" ref="AH132:AM132" si="32">SUBTOTAL(9,AH3:AH131)</f>
        <v>0</v>
      </c>
      <c r="AI132" s="26">
        <f t="shared" si="32"/>
        <v>0</v>
      </c>
      <c r="AJ132" s="26">
        <f t="shared" si="32"/>
        <v>13</v>
      </c>
      <c r="AK132" s="26">
        <f t="shared" si="32"/>
        <v>306</v>
      </c>
      <c r="AL132" s="26">
        <f t="shared" si="32"/>
        <v>0</v>
      </c>
      <c r="AM132" s="26">
        <f t="shared" si="32"/>
        <v>306</v>
      </c>
    </row>
    <row r="133" spans="1:39" ht="15.75" hidden="1" customHeight="1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55"/>
      <c r="W133" s="27"/>
      <c r="X133" s="27"/>
      <c r="Y133" s="27"/>
      <c r="Z133" s="27"/>
      <c r="AA133" s="27"/>
      <c r="AB133" s="27"/>
      <c r="AC133" s="27"/>
      <c r="AD133" s="27"/>
      <c r="AE133" s="27"/>
      <c r="AF133" s="160" t="s">
        <v>572</v>
      </c>
      <c r="AG133" s="147">
        <v>8274</v>
      </c>
      <c r="AH133" s="28"/>
      <c r="AI133" s="28"/>
      <c r="AJ133" s="28"/>
      <c r="AK133" s="28"/>
      <c r="AL133" s="28"/>
      <c r="AM133" s="28"/>
    </row>
    <row r="134" spans="1:39" ht="15.75" hidden="1" customHeight="1" x14ac:dyDescent="0.25">
      <c r="A134" s="27"/>
      <c r="B134" s="178" t="s">
        <v>461</v>
      </c>
      <c r="C134" s="57" t="s">
        <v>449</v>
      </c>
      <c r="D134" s="57" t="s">
        <v>450</v>
      </c>
      <c r="E134" s="57" t="s">
        <v>451</v>
      </c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55"/>
      <c r="W134" s="27"/>
      <c r="X134" s="27"/>
      <c r="Y134" s="27"/>
      <c r="Z134" s="27"/>
      <c r="AA134" s="27"/>
      <c r="AB134" s="27"/>
      <c r="AC134" s="27"/>
      <c r="AD134" s="27"/>
      <c r="AE134" s="27"/>
      <c r="AF134" s="28"/>
      <c r="AG134" s="28"/>
      <c r="AH134" s="28"/>
      <c r="AI134" s="28"/>
      <c r="AJ134" s="28"/>
      <c r="AK134" s="28"/>
      <c r="AL134" s="28"/>
      <c r="AM134" s="28"/>
    </row>
    <row r="135" spans="1:39" ht="15.75" hidden="1" customHeight="1" x14ac:dyDescent="0.25">
      <c r="A135" s="27"/>
      <c r="B135" s="178"/>
      <c r="C135" s="41" t="s">
        <v>446</v>
      </c>
      <c r="D135" s="42">
        <v>19854.68</v>
      </c>
      <c r="E135" s="43">
        <v>0.32</v>
      </c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40"/>
      <c r="T135" s="27"/>
      <c r="U135" s="39"/>
      <c r="V135" s="55"/>
      <c r="W135" s="27"/>
      <c r="X135" s="27"/>
      <c r="Y135" s="27"/>
      <c r="Z135" s="27"/>
      <c r="AA135" s="27"/>
      <c r="AB135" s="27"/>
      <c r="AC135" s="27"/>
      <c r="AD135" s="27"/>
      <c r="AE135" s="27"/>
      <c r="AF135" s="28"/>
      <c r="AG135" s="28"/>
      <c r="AH135" s="28"/>
      <c r="AI135" s="28"/>
      <c r="AJ135" s="28"/>
      <c r="AK135" s="28"/>
      <c r="AL135" s="28"/>
      <c r="AM135" s="28"/>
    </row>
    <row r="136" spans="1:39" ht="15.75" hidden="1" customHeight="1" x14ac:dyDescent="0.25">
      <c r="A136" s="27"/>
      <c r="B136" s="178"/>
      <c r="C136" s="41" t="s">
        <v>447</v>
      </c>
      <c r="D136" s="42">
        <v>8830.2000000000007</v>
      </c>
      <c r="E136" s="43">
        <v>0.28000000000000003</v>
      </c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40"/>
      <c r="T136" s="27"/>
      <c r="U136" s="39"/>
      <c r="V136" s="55"/>
      <c r="W136" s="27"/>
      <c r="X136" s="27"/>
      <c r="Y136" s="27"/>
      <c r="Z136" s="27"/>
      <c r="AA136" s="27"/>
      <c r="AB136" s="27"/>
      <c r="AC136" s="27"/>
      <c r="AD136" s="27"/>
      <c r="AE136" s="27"/>
      <c r="AF136" s="28"/>
      <c r="AG136" s="28"/>
      <c r="AH136" s="28"/>
      <c r="AI136" s="28"/>
      <c r="AJ136" s="28"/>
      <c r="AK136" s="28"/>
      <c r="AL136" s="28"/>
      <c r="AM136" s="28"/>
    </row>
    <row r="137" spans="1:39" ht="15.75" hidden="1" customHeight="1" x14ac:dyDescent="0.25">
      <c r="A137" s="27"/>
      <c r="B137" s="178"/>
      <c r="C137" s="41" t="s">
        <v>458</v>
      </c>
      <c r="D137" s="42">
        <v>4138.58</v>
      </c>
      <c r="E137" s="43">
        <v>1</v>
      </c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40"/>
      <c r="T137" s="27"/>
      <c r="U137" s="39"/>
      <c r="V137" s="55"/>
      <c r="W137" s="27"/>
      <c r="X137" s="27"/>
      <c r="Y137" s="27"/>
      <c r="Z137" s="27"/>
      <c r="AA137" s="27"/>
      <c r="AB137" s="27"/>
      <c r="AC137" s="27"/>
      <c r="AD137" s="27"/>
      <c r="AE137" s="27"/>
      <c r="AF137" s="28"/>
      <c r="AG137" s="28"/>
      <c r="AH137" s="28"/>
      <c r="AI137" s="28"/>
      <c r="AJ137" s="28"/>
      <c r="AK137" s="28"/>
      <c r="AL137" s="28"/>
      <c r="AM137" s="28"/>
    </row>
    <row r="138" spans="1:39" ht="15.75" hidden="1" customHeight="1" x14ac:dyDescent="0.25">
      <c r="A138" s="27"/>
      <c r="B138" s="178"/>
      <c r="C138" s="41" t="s">
        <v>453</v>
      </c>
      <c r="D138" s="42">
        <v>12941.06</v>
      </c>
      <c r="E138" s="43">
        <v>0.28000000000000003</v>
      </c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40"/>
      <c r="T138" s="27"/>
      <c r="U138" s="39"/>
      <c r="V138" s="55"/>
      <c r="W138" s="27"/>
      <c r="X138" s="27"/>
      <c r="Y138" s="27"/>
      <c r="Z138" s="27"/>
      <c r="AA138" s="27"/>
      <c r="AB138" s="27"/>
      <c r="AC138" s="27"/>
      <c r="AD138" s="27"/>
      <c r="AE138" s="27"/>
      <c r="AF138" s="28"/>
      <c r="AG138" s="28"/>
      <c r="AH138" s="28"/>
      <c r="AI138" s="28"/>
      <c r="AJ138" s="28"/>
      <c r="AK138" s="28"/>
      <c r="AL138" s="28"/>
      <c r="AM138" s="28"/>
    </row>
    <row r="139" spans="1:39" ht="15.75" hidden="1" customHeight="1" x14ac:dyDescent="0.25">
      <c r="A139" s="27"/>
      <c r="B139" s="178"/>
      <c r="C139" s="41" t="s">
        <v>454</v>
      </c>
      <c r="D139" s="42">
        <v>12245.12</v>
      </c>
      <c r="E139" s="43">
        <v>0.3</v>
      </c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40"/>
      <c r="T139" s="27"/>
      <c r="U139" s="39"/>
      <c r="V139" s="55"/>
      <c r="W139" s="27"/>
      <c r="X139" s="27"/>
      <c r="Y139" s="27"/>
      <c r="Z139" s="27"/>
      <c r="AA139" s="27"/>
      <c r="AB139" s="27"/>
      <c r="AC139" s="27"/>
      <c r="AD139" s="27"/>
      <c r="AE139" s="27"/>
      <c r="AF139" s="28"/>
      <c r="AG139" s="28"/>
      <c r="AH139" s="28"/>
      <c r="AI139" s="28"/>
      <c r="AJ139" s="28"/>
      <c r="AK139" s="28"/>
      <c r="AL139" s="28"/>
      <c r="AM139" s="28"/>
    </row>
    <row r="140" spans="1:39" ht="15.75" hidden="1" customHeight="1" x14ac:dyDescent="0.25">
      <c r="A140" s="27"/>
      <c r="B140" s="178"/>
      <c r="C140" s="41" t="s">
        <v>455</v>
      </c>
      <c r="D140" s="42">
        <v>6774.77</v>
      </c>
      <c r="E140" s="43">
        <v>0.37</v>
      </c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40"/>
      <c r="T140" s="27"/>
      <c r="U140" s="53"/>
      <c r="V140" s="55"/>
      <c r="W140" s="27"/>
      <c r="X140" s="27"/>
      <c r="Y140" s="27"/>
      <c r="Z140" s="27"/>
      <c r="AA140" s="27"/>
      <c r="AB140" s="27"/>
      <c r="AC140" s="27"/>
      <c r="AD140" s="27"/>
      <c r="AE140" s="27"/>
      <c r="AF140" s="28"/>
      <c r="AG140" s="28"/>
      <c r="AH140" s="28"/>
      <c r="AI140" s="28"/>
      <c r="AJ140" s="28"/>
      <c r="AK140" s="28"/>
      <c r="AL140" s="28"/>
      <c r="AM140" s="28"/>
    </row>
    <row r="141" spans="1:39" ht="15.75" hidden="1" customHeight="1" x14ac:dyDescent="0.25">
      <c r="A141" s="27"/>
      <c r="B141" s="178"/>
      <c r="C141" s="41" t="s">
        <v>456</v>
      </c>
      <c r="D141" s="42">
        <v>38680.65</v>
      </c>
      <c r="E141" s="43">
        <v>0.3</v>
      </c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40"/>
      <c r="T141" s="27"/>
      <c r="U141" s="39"/>
      <c r="V141" s="55"/>
      <c r="W141" s="27"/>
      <c r="X141" s="27"/>
      <c r="Y141" s="27"/>
      <c r="Z141" s="27"/>
      <c r="AA141" s="27"/>
      <c r="AB141" s="27"/>
      <c r="AC141" s="27"/>
      <c r="AD141" s="27"/>
      <c r="AE141" s="27"/>
      <c r="AF141" s="28"/>
      <c r="AG141" s="28"/>
      <c r="AH141" s="28"/>
      <c r="AI141" s="28"/>
      <c r="AJ141" s="28"/>
      <c r="AK141" s="28"/>
      <c r="AL141" s="28"/>
      <c r="AM141" s="28"/>
    </row>
    <row r="142" spans="1:39" ht="15.75" hidden="1" customHeight="1" x14ac:dyDescent="0.25">
      <c r="A142" s="27"/>
      <c r="B142" s="178"/>
      <c r="C142" s="41" t="s">
        <v>457</v>
      </c>
      <c r="D142" s="42">
        <v>48718.71</v>
      </c>
      <c r="E142" s="43">
        <v>0.28999999999999998</v>
      </c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40"/>
      <c r="T142" s="27"/>
      <c r="U142" s="39"/>
      <c r="V142" s="55"/>
      <c r="W142" s="27"/>
      <c r="X142" s="27"/>
      <c r="Y142" s="27"/>
      <c r="Z142" s="27"/>
      <c r="AA142" s="27"/>
      <c r="AB142" s="27"/>
      <c r="AC142" s="27"/>
      <c r="AD142" s="27"/>
      <c r="AE142" s="27"/>
      <c r="AF142" s="28"/>
      <c r="AG142" s="28"/>
      <c r="AH142" s="28"/>
      <c r="AI142" s="28"/>
      <c r="AJ142" s="28"/>
      <c r="AK142" s="28"/>
      <c r="AL142" s="28"/>
      <c r="AM142" s="28"/>
    </row>
    <row r="143" spans="1:39" ht="15.75" hidden="1" customHeight="1" x14ac:dyDescent="0.25">
      <c r="A143" s="27"/>
      <c r="B143" s="178"/>
      <c r="C143" s="41" t="s">
        <v>448</v>
      </c>
      <c r="D143" s="42">
        <v>2636.19</v>
      </c>
      <c r="E143" s="43">
        <v>0.21</v>
      </c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40"/>
      <c r="T143" s="27"/>
      <c r="U143" s="39"/>
      <c r="V143" s="55"/>
      <c r="W143" s="27"/>
      <c r="X143" s="27"/>
      <c r="Y143" s="27"/>
      <c r="Z143" s="27"/>
      <c r="AA143" s="27"/>
      <c r="AB143" s="27"/>
      <c r="AC143" s="27"/>
      <c r="AD143" s="27"/>
      <c r="AE143" s="27"/>
      <c r="AF143" s="28"/>
      <c r="AG143" s="28"/>
      <c r="AH143" s="28"/>
      <c r="AI143" s="28"/>
      <c r="AJ143" s="28"/>
      <c r="AK143" s="28"/>
      <c r="AL143" s="28"/>
      <c r="AM143" s="28"/>
    </row>
    <row r="144" spans="1:39" ht="15.75" hidden="1" customHeight="1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55"/>
      <c r="W144" s="27"/>
      <c r="X144" s="27"/>
      <c r="Y144" s="27"/>
      <c r="Z144" s="27"/>
      <c r="AA144" s="27"/>
      <c r="AB144" s="27"/>
      <c r="AC144" s="27"/>
      <c r="AD144" s="27"/>
      <c r="AE144" s="27"/>
      <c r="AF144" s="28"/>
      <c r="AG144" s="28"/>
      <c r="AH144" s="28"/>
      <c r="AI144" s="28"/>
      <c r="AJ144" s="28"/>
      <c r="AK144" s="28"/>
      <c r="AL144" s="28"/>
      <c r="AM144" s="28"/>
    </row>
    <row r="145" spans="1:39" ht="15.75" hidden="1" customHeight="1" x14ac:dyDescent="0.25">
      <c r="A145" s="100" t="s">
        <v>436</v>
      </c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2"/>
    </row>
    <row r="146" spans="1:39" ht="15.75" hidden="1" customHeight="1" x14ac:dyDescent="0.25">
      <c r="A146" s="29" t="s">
        <v>0</v>
      </c>
      <c r="B146" s="30" t="s">
        <v>1</v>
      </c>
      <c r="C146" s="30" t="s">
        <v>2</v>
      </c>
      <c r="D146" s="30" t="s">
        <v>3</v>
      </c>
      <c r="E146" s="30" t="s">
        <v>4</v>
      </c>
      <c r="F146" s="30" t="s">
        <v>5</v>
      </c>
      <c r="G146" s="30" t="s">
        <v>6</v>
      </c>
      <c r="H146" s="30" t="s">
        <v>7</v>
      </c>
      <c r="I146" s="30" t="s">
        <v>8</v>
      </c>
      <c r="J146" s="30" t="s">
        <v>9</v>
      </c>
      <c r="K146" s="30" t="s">
        <v>10</v>
      </c>
      <c r="L146" s="30"/>
      <c r="M146" s="30" t="s">
        <v>11</v>
      </c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29" t="s">
        <v>18</v>
      </c>
      <c r="Z146" s="29" t="s">
        <v>33</v>
      </c>
      <c r="AA146" s="30" t="s">
        <v>20</v>
      </c>
      <c r="AB146" s="30" t="s">
        <v>21</v>
      </c>
      <c r="AC146" s="30" t="s">
        <v>22</v>
      </c>
      <c r="AD146" s="30"/>
      <c r="AE146" s="30"/>
      <c r="AF146" s="31" t="s">
        <v>25</v>
      </c>
      <c r="AG146" s="31"/>
      <c r="AH146" s="31" t="s">
        <v>26</v>
      </c>
      <c r="AI146" s="31"/>
      <c r="AJ146" s="31" t="s">
        <v>437</v>
      </c>
      <c r="AK146" s="31" t="s">
        <v>438</v>
      </c>
      <c r="AL146" s="31" t="s">
        <v>439</v>
      </c>
      <c r="AM146" s="31" t="s">
        <v>440</v>
      </c>
    </row>
    <row r="147" spans="1:39" ht="15.75" hidden="1" customHeight="1" x14ac:dyDescent="0.25">
      <c r="A147" s="4">
        <v>66</v>
      </c>
      <c r="B147" s="7" t="s">
        <v>136</v>
      </c>
      <c r="C147" s="6" t="s">
        <v>189</v>
      </c>
      <c r="D147" s="6" t="s">
        <v>190</v>
      </c>
      <c r="E147" s="6" t="s">
        <v>222</v>
      </c>
      <c r="F147" s="5" t="s">
        <v>239</v>
      </c>
      <c r="G147" s="5">
        <v>1301040901</v>
      </c>
      <c r="H147" s="5" t="s">
        <v>73</v>
      </c>
      <c r="I147" s="5" t="s">
        <v>35</v>
      </c>
      <c r="J147" s="6" t="s">
        <v>180</v>
      </c>
      <c r="K147" s="6" t="s">
        <v>441</v>
      </c>
      <c r="L147" s="6"/>
      <c r="M147" s="7" t="s">
        <v>116</v>
      </c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8" t="s">
        <v>38</v>
      </c>
      <c r="Z147" s="9"/>
      <c r="AA147" s="7"/>
      <c r="AB147" s="6" t="s">
        <v>241</v>
      </c>
      <c r="AC147" s="6">
        <v>2375</v>
      </c>
      <c r="AD147" s="6"/>
      <c r="AE147" s="6"/>
      <c r="AF147" s="10" t="s">
        <v>442</v>
      </c>
      <c r="AG147" s="10"/>
      <c r="AH147" s="10"/>
      <c r="AI147" s="10"/>
      <c r="AJ147" s="10" t="s">
        <v>415</v>
      </c>
      <c r="AK147" s="10" t="s">
        <v>443</v>
      </c>
      <c r="AL147" s="10"/>
      <c r="AM147" s="10">
        <v>237</v>
      </c>
    </row>
    <row r="148" spans="1:39" ht="15.75" hidden="1" customHeigh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3"/>
      <c r="AG148" s="33"/>
      <c r="AH148" s="33"/>
      <c r="AI148" s="33"/>
      <c r="AJ148" s="33"/>
      <c r="AK148" s="33"/>
      <c r="AL148" s="33"/>
      <c r="AM148" s="33"/>
    </row>
    <row r="149" spans="1:39" ht="15.75" hidden="1" customHeigh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3"/>
      <c r="AG149" s="33"/>
      <c r="AH149" s="33"/>
      <c r="AI149" s="33"/>
      <c r="AJ149" s="33"/>
      <c r="AK149" s="33"/>
      <c r="AL149" s="33"/>
      <c r="AM149" s="33"/>
    </row>
    <row r="150" spans="1:39" ht="15.75" hidden="1" customHeigh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3"/>
      <c r="AG150" s="33"/>
      <c r="AH150" s="33"/>
      <c r="AI150" s="33"/>
      <c r="AJ150" s="33"/>
      <c r="AK150" s="33"/>
      <c r="AL150" s="33"/>
      <c r="AM150" s="33"/>
    </row>
    <row r="151" spans="1:39" ht="15.75" hidden="1" customHeight="1" x14ac:dyDescent="0.25">
      <c r="A151" s="32"/>
      <c r="B151" s="51"/>
      <c r="C151" s="51"/>
      <c r="D151" s="51"/>
      <c r="E151" s="51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3"/>
      <c r="AG151" s="33"/>
      <c r="AH151" s="33"/>
      <c r="AI151" s="33"/>
      <c r="AJ151" s="33"/>
      <c r="AK151" s="33"/>
      <c r="AL151" s="33"/>
      <c r="AM151" s="33"/>
    </row>
    <row r="152" spans="1:39" ht="15.75" hidden="1" customHeight="1" x14ac:dyDescent="0.25">
      <c r="A152" s="27"/>
      <c r="B152" s="179" t="s">
        <v>463</v>
      </c>
      <c r="C152" s="179"/>
      <c r="D152" s="179"/>
      <c r="E152" s="52">
        <f>(U132-W132)/U132</f>
        <v>2.7027027027027032E-2</v>
      </c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55"/>
      <c r="W152" s="27"/>
      <c r="X152" s="27"/>
      <c r="Y152" s="27"/>
      <c r="Z152" s="27"/>
      <c r="AA152" s="27"/>
      <c r="AB152" s="27"/>
      <c r="AC152" s="27"/>
      <c r="AD152" s="27"/>
      <c r="AE152" s="27"/>
      <c r="AF152" s="28"/>
      <c r="AG152" s="28"/>
      <c r="AH152" s="28"/>
      <c r="AI152" s="28"/>
      <c r="AJ152" s="28"/>
      <c r="AK152" s="28"/>
      <c r="AL152" s="28"/>
      <c r="AM152" s="28"/>
    </row>
    <row r="153" spans="1:39" ht="15.75" customHeight="1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55"/>
      <c r="W153" s="27"/>
      <c r="X153" s="27"/>
      <c r="Y153" s="27"/>
      <c r="Z153" s="27"/>
      <c r="AA153" s="27"/>
      <c r="AB153" s="27"/>
      <c r="AC153" s="27"/>
      <c r="AD153" s="27"/>
      <c r="AE153" s="27"/>
      <c r="AF153" s="160" t="s">
        <v>573</v>
      </c>
      <c r="AG153" s="147">
        <v>5964</v>
      </c>
      <c r="AH153" s="28"/>
      <c r="AI153" s="28"/>
      <c r="AJ153" s="28"/>
      <c r="AK153" s="28"/>
      <c r="AL153" s="28"/>
      <c r="AM153" s="28"/>
    </row>
    <row r="154" spans="1:39" ht="15.75" customHeight="1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55"/>
      <c r="W154" s="27"/>
      <c r="X154" s="27"/>
      <c r="Y154" s="27"/>
      <c r="Z154" s="27"/>
      <c r="AA154" s="27"/>
      <c r="AB154" s="27"/>
      <c r="AC154" s="27"/>
      <c r="AD154" s="27"/>
      <c r="AE154" s="27"/>
      <c r="AF154" s="161" t="s">
        <v>574</v>
      </c>
      <c r="AG154" s="162">
        <f>SUBTOTAL(9,AG132:AG153)</f>
        <v>5964</v>
      </c>
      <c r="AH154" s="28"/>
      <c r="AI154" s="28"/>
      <c r="AJ154" s="28"/>
      <c r="AK154" s="28"/>
      <c r="AL154" s="28"/>
      <c r="AM154" s="28"/>
    </row>
    <row r="155" spans="1:39" ht="15.75" customHeight="1" x14ac:dyDescent="0.25">
      <c r="A155" s="27"/>
      <c r="B155" s="27"/>
      <c r="C155" s="27"/>
      <c r="D155" s="27"/>
      <c r="E155" s="27"/>
      <c r="F155" s="27"/>
      <c r="G155" s="27"/>
      <c r="H155" s="180" t="s">
        <v>497</v>
      </c>
      <c r="I155" s="181"/>
      <c r="J155" s="182"/>
      <c r="K155" s="183" t="s">
        <v>11</v>
      </c>
      <c r="L155" s="184"/>
      <c r="M155" s="184"/>
      <c r="N155" s="185"/>
      <c r="O155" s="27"/>
      <c r="P155" s="27"/>
      <c r="Q155" s="27"/>
      <c r="R155" s="27"/>
      <c r="S155" s="27"/>
      <c r="T155" s="27"/>
      <c r="U155" s="27"/>
      <c r="V155" s="55"/>
      <c r="W155" s="27"/>
      <c r="X155" s="27"/>
      <c r="Y155" s="27"/>
      <c r="Z155" s="27"/>
      <c r="AA155" s="27"/>
      <c r="AB155" s="27"/>
      <c r="AC155" s="27"/>
      <c r="AD155" s="27"/>
      <c r="AE155" s="27"/>
      <c r="AF155" s="28"/>
      <c r="AG155" s="153"/>
      <c r="AH155" s="28"/>
      <c r="AI155" s="28"/>
      <c r="AJ155" s="28"/>
      <c r="AK155" s="28"/>
      <c r="AL155" s="28"/>
      <c r="AM155" s="28"/>
    </row>
    <row r="156" spans="1:39" ht="15.75" customHeight="1" x14ac:dyDescent="0.25">
      <c r="A156" s="27"/>
      <c r="B156" s="27"/>
      <c r="C156" s="27"/>
      <c r="D156" s="27"/>
      <c r="E156" s="27"/>
      <c r="F156" s="27"/>
      <c r="G156" s="27"/>
      <c r="H156" s="76"/>
      <c r="I156" s="76" t="s">
        <v>498</v>
      </c>
      <c r="J156" s="76">
        <v>100</v>
      </c>
      <c r="K156" s="87" t="s">
        <v>11</v>
      </c>
      <c r="L156" s="87" t="s">
        <v>10</v>
      </c>
      <c r="M156" s="87" t="s">
        <v>492</v>
      </c>
      <c r="N156" s="88" t="s">
        <v>494</v>
      </c>
      <c r="O156" s="27"/>
      <c r="P156" s="27"/>
      <c r="Q156" s="27"/>
      <c r="R156" s="27"/>
      <c r="S156" s="27"/>
      <c r="T156" s="27"/>
      <c r="U156" s="27"/>
      <c r="V156" s="55"/>
      <c r="W156" s="27"/>
      <c r="X156" s="27"/>
      <c r="Y156" s="27"/>
      <c r="Z156" s="27"/>
      <c r="AA156" s="27"/>
      <c r="AB156" s="27"/>
      <c r="AC156" s="27"/>
      <c r="AD156" s="27"/>
      <c r="AE156" s="27"/>
      <c r="AF156" s="28"/>
      <c r="AG156" s="153"/>
      <c r="AH156" s="28"/>
      <c r="AI156" s="28"/>
      <c r="AJ156" s="28"/>
      <c r="AK156" s="28"/>
      <c r="AL156" s="28"/>
      <c r="AM156" s="28"/>
    </row>
    <row r="157" spans="1:39" ht="15.75" customHeight="1" x14ac:dyDescent="0.25">
      <c r="A157" s="27"/>
      <c r="B157" s="27"/>
      <c r="C157" s="27"/>
      <c r="D157" s="27"/>
      <c r="E157" s="27"/>
      <c r="F157" s="27"/>
      <c r="G157" s="27"/>
      <c r="H157" s="75"/>
      <c r="I157" s="76" t="s">
        <v>490</v>
      </c>
      <c r="J157" s="76">
        <v>33</v>
      </c>
      <c r="K157" s="131"/>
      <c r="L157" s="131"/>
      <c r="M157" s="80"/>
      <c r="N157" s="120"/>
      <c r="O157" s="145"/>
      <c r="P157" s="27"/>
      <c r="Q157" s="27"/>
      <c r="R157" s="27"/>
      <c r="S157" s="27"/>
      <c r="T157" s="27"/>
      <c r="U157" s="27"/>
      <c r="V157" s="55"/>
      <c r="W157" s="27"/>
      <c r="X157" s="27"/>
      <c r="Y157" s="27"/>
      <c r="Z157" s="27"/>
      <c r="AA157" s="27"/>
      <c r="AB157" s="27"/>
      <c r="AC157" s="27"/>
      <c r="AD157" s="27"/>
      <c r="AE157" s="27"/>
      <c r="AF157" s="28"/>
      <c r="AG157" s="153"/>
      <c r="AH157" s="28"/>
      <c r="AI157" s="28"/>
      <c r="AJ157" s="28"/>
      <c r="AK157" s="28"/>
      <c r="AL157" s="28"/>
      <c r="AM157" s="28"/>
    </row>
    <row r="158" spans="1:39" ht="15.75" customHeight="1" x14ac:dyDescent="0.25">
      <c r="A158" s="27"/>
      <c r="B158" s="27"/>
      <c r="C158" s="27"/>
      <c r="D158" s="27"/>
      <c r="E158" s="27"/>
      <c r="F158" s="27"/>
      <c r="G158" s="27"/>
      <c r="H158" s="77"/>
      <c r="I158" s="76" t="s">
        <v>495</v>
      </c>
      <c r="J158" s="76">
        <v>3</v>
      </c>
      <c r="K158" s="13"/>
      <c r="L158" s="6"/>
      <c r="M158" s="6"/>
      <c r="N158" s="6"/>
      <c r="P158" s="27"/>
      <c r="Q158" s="27"/>
      <c r="R158" s="27"/>
      <c r="S158" s="27"/>
      <c r="T158" s="27"/>
      <c r="U158" s="27"/>
      <c r="V158" s="55"/>
      <c r="W158" s="27"/>
      <c r="X158" s="27"/>
      <c r="Y158" s="27"/>
      <c r="Z158" s="27"/>
      <c r="AA158" s="27"/>
      <c r="AB158" s="27"/>
      <c r="AC158" s="27"/>
      <c r="AD158" s="27"/>
      <c r="AE158" s="27"/>
      <c r="AF158" s="28"/>
      <c r="AG158" s="153"/>
      <c r="AH158" s="28"/>
      <c r="AI158" s="28"/>
      <c r="AJ158" s="28"/>
      <c r="AK158" s="28"/>
      <c r="AL158" s="28"/>
      <c r="AM158" s="28"/>
    </row>
    <row r="159" spans="1:39" ht="15.75" customHeight="1" x14ac:dyDescent="0.25">
      <c r="A159" s="27"/>
      <c r="B159" s="27"/>
      <c r="C159" s="27"/>
      <c r="D159" s="27"/>
      <c r="E159" s="27"/>
      <c r="F159" s="27"/>
      <c r="G159" s="27"/>
      <c r="H159" s="78"/>
      <c r="I159" s="130" t="s">
        <v>496</v>
      </c>
      <c r="J159" s="76">
        <v>0</v>
      </c>
      <c r="K159" s="139"/>
      <c r="L159" s="139"/>
      <c r="M159" s="140"/>
      <c r="N159" s="140"/>
      <c r="P159" s="27"/>
      <c r="Q159" s="27"/>
      <c r="R159" s="27"/>
      <c r="S159" s="27"/>
      <c r="T159" s="27"/>
      <c r="U159" s="27"/>
      <c r="V159" s="55"/>
      <c r="W159" s="27"/>
      <c r="X159" s="27"/>
      <c r="Y159" s="27"/>
      <c r="Z159" s="27"/>
      <c r="AA159" s="27"/>
      <c r="AB159" s="27"/>
      <c r="AC159" s="27"/>
      <c r="AD159" s="27"/>
      <c r="AE159" s="27"/>
      <c r="AF159" s="28"/>
      <c r="AG159" s="153"/>
      <c r="AH159" s="28"/>
      <c r="AI159" s="28"/>
      <c r="AJ159" s="28"/>
      <c r="AK159" s="28"/>
      <c r="AL159" s="28"/>
      <c r="AM159" s="28"/>
    </row>
    <row r="160" spans="1:39" ht="15.75" customHeight="1" x14ac:dyDescent="0.25">
      <c r="A160" s="27"/>
      <c r="B160" s="27"/>
      <c r="C160" s="27"/>
      <c r="D160" s="27"/>
      <c r="E160" s="27"/>
      <c r="F160" s="27"/>
      <c r="G160" s="27"/>
      <c r="H160" s="79" t="s">
        <v>499</v>
      </c>
      <c r="I160" s="76" t="s">
        <v>493</v>
      </c>
      <c r="J160" s="138">
        <f>J158+J156</f>
        <v>103</v>
      </c>
      <c r="K160" s="141"/>
      <c r="L160" s="142"/>
      <c r="M160" s="141"/>
      <c r="N160" s="141"/>
      <c r="P160" s="27"/>
      <c r="Q160" s="27"/>
      <c r="R160" s="27"/>
      <c r="S160" s="27"/>
      <c r="T160" s="27"/>
      <c r="U160" s="27"/>
      <c r="V160" s="55"/>
      <c r="W160" s="27"/>
      <c r="X160" s="27"/>
      <c r="Y160" s="27"/>
      <c r="Z160" s="27"/>
      <c r="AA160" s="27"/>
      <c r="AB160" s="27"/>
      <c r="AC160" s="27"/>
      <c r="AD160" s="27"/>
      <c r="AE160" s="27"/>
      <c r="AF160" s="28"/>
      <c r="AG160" s="153"/>
      <c r="AH160" s="28"/>
      <c r="AI160" s="28"/>
      <c r="AJ160" s="28"/>
      <c r="AK160" s="28"/>
      <c r="AL160" s="28"/>
      <c r="AM160" s="28"/>
    </row>
    <row r="161" spans="1:39" ht="15.75" customHeight="1" x14ac:dyDescent="0.25">
      <c r="A161" s="27"/>
      <c r="B161" s="27"/>
      <c r="C161" s="27"/>
      <c r="D161" s="27"/>
      <c r="E161" s="27"/>
      <c r="F161" s="27"/>
      <c r="G161" s="27"/>
      <c r="H161" s="143"/>
      <c r="I161" s="27"/>
      <c r="J161" s="27"/>
      <c r="L161" s="59"/>
      <c r="P161" s="27"/>
      <c r="Q161" s="27"/>
      <c r="R161" s="27"/>
      <c r="S161" s="27"/>
      <c r="T161" s="27"/>
      <c r="U161" s="27"/>
      <c r="V161" s="55"/>
      <c r="W161" s="27"/>
      <c r="X161" s="27"/>
      <c r="Y161" s="27"/>
      <c r="Z161" s="27"/>
      <c r="AA161" s="27"/>
      <c r="AB161" s="27"/>
      <c r="AC161" s="27"/>
      <c r="AD161" s="27"/>
      <c r="AE161" s="27"/>
      <c r="AF161" s="28"/>
      <c r="AG161" s="153"/>
      <c r="AH161" s="28"/>
      <c r="AI161" s="28"/>
      <c r="AJ161" s="28"/>
      <c r="AK161" s="28"/>
      <c r="AL161" s="28"/>
      <c r="AM161" s="28"/>
    </row>
    <row r="162" spans="1:39" ht="15.75" customHeight="1" x14ac:dyDescent="0.25">
      <c r="A162" s="27"/>
      <c r="B162" s="27"/>
      <c r="C162" s="27"/>
      <c r="F162" s="110" t="s">
        <v>522</v>
      </c>
      <c r="G162" s="27"/>
      <c r="H162" s="27"/>
      <c r="I162" s="27"/>
      <c r="J162" s="27"/>
      <c r="K162" s="144"/>
      <c r="L162" s="144"/>
      <c r="M162" s="144"/>
      <c r="N162" s="144"/>
      <c r="O162" s="27"/>
      <c r="P162" s="27"/>
      <c r="Q162" s="27"/>
      <c r="R162" s="27"/>
      <c r="S162" s="27"/>
      <c r="T162" s="27"/>
      <c r="U162" s="27"/>
      <c r="V162" s="55"/>
      <c r="W162" s="27"/>
      <c r="X162" s="27"/>
      <c r="Y162" s="27"/>
      <c r="Z162" s="27"/>
      <c r="AA162" s="27"/>
      <c r="AB162" s="27"/>
      <c r="AC162" s="27"/>
      <c r="AD162" s="27"/>
      <c r="AE162" s="27"/>
      <c r="AF162" s="28"/>
      <c r="AG162" s="153"/>
      <c r="AH162" s="28"/>
      <c r="AI162" s="28"/>
      <c r="AJ162" s="28"/>
      <c r="AK162" s="28"/>
      <c r="AL162" s="28"/>
      <c r="AM162" s="28"/>
    </row>
    <row r="163" spans="1:39" ht="15.75" customHeight="1" x14ac:dyDescent="0.25">
      <c r="A163" s="27"/>
      <c r="B163" s="27"/>
      <c r="C163" s="27"/>
      <c r="G163" s="27"/>
      <c r="K163" s="177" t="s">
        <v>500</v>
      </c>
      <c r="L163" s="177"/>
      <c r="M163" s="177"/>
      <c r="N163" s="177"/>
      <c r="O163" s="27"/>
      <c r="P163" s="27"/>
      <c r="Q163" s="27"/>
      <c r="R163" s="27"/>
      <c r="S163" s="27"/>
      <c r="T163" s="27"/>
      <c r="U163" s="27"/>
      <c r="V163" s="55"/>
      <c r="W163" s="27"/>
      <c r="X163" s="27"/>
      <c r="Y163" s="27"/>
      <c r="Z163" s="27"/>
      <c r="AA163" s="27"/>
      <c r="AB163" s="27"/>
      <c r="AC163" s="27"/>
      <c r="AD163" s="27"/>
      <c r="AE163" s="27"/>
      <c r="AF163" s="28"/>
      <c r="AG163" s="153"/>
      <c r="AH163" s="28"/>
      <c r="AI163" s="28"/>
      <c r="AJ163" s="28"/>
      <c r="AK163" s="28"/>
      <c r="AL163" s="28"/>
      <c r="AM163" s="28"/>
    </row>
    <row r="164" spans="1:39" ht="15.75" customHeight="1" x14ac:dyDescent="0.25">
      <c r="A164" s="27"/>
      <c r="B164" s="27"/>
      <c r="C164" s="127" t="s">
        <v>556</v>
      </c>
      <c r="D164" s="148" t="s">
        <v>557</v>
      </c>
      <c r="E164" s="148" t="s">
        <v>558</v>
      </c>
      <c r="F164" s="127" t="s">
        <v>450</v>
      </c>
      <c r="G164" s="27"/>
      <c r="H164" s="126" t="s">
        <v>551</v>
      </c>
      <c r="I164" s="128">
        <v>341969.78</v>
      </c>
      <c r="K164" s="114" t="s">
        <v>79</v>
      </c>
      <c r="L164" s="114" t="s">
        <v>221</v>
      </c>
      <c r="M164" s="115" t="s">
        <v>36</v>
      </c>
      <c r="N164" s="116" t="s">
        <v>190</v>
      </c>
      <c r="O164" s="108" t="s">
        <v>526</v>
      </c>
      <c r="P164" s="27"/>
      <c r="Q164" s="27"/>
      <c r="R164" s="27"/>
      <c r="S164" s="27"/>
      <c r="T164" s="27"/>
      <c r="U164" s="27"/>
      <c r="V164" s="55"/>
      <c r="W164" s="27"/>
      <c r="X164" s="27"/>
      <c r="Y164" s="27"/>
      <c r="Z164" s="27"/>
      <c r="AA164" s="27"/>
      <c r="AB164" s="27"/>
      <c r="AC164" s="27"/>
      <c r="AD164" s="27"/>
      <c r="AE164" s="27"/>
      <c r="AF164" s="28"/>
      <c r="AG164" s="153"/>
      <c r="AH164" s="28"/>
      <c r="AI164" s="28"/>
      <c r="AJ164" s="28"/>
      <c r="AK164" s="28"/>
      <c r="AL164" s="28"/>
      <c r="AM164" s="28"/>
    </row>
    <row r="165" spans="1:39" ht="15.75" customHeight="1" x14ac:dyDescent="0.25">
      <c r="A165" s="27"/>
      <c r="B165" s="27"/>
      <c r="C165" s="76" t="s">
        <v>42</v>
      </c>
      <c r="D165" s="92">
        <v>44</v>
      </c>
      <c r="E165" s="92">
        <v>26</v>
      </c>
      <c r="F165" s="146">
        <v>2055.4299999999998</v>
      </c>
      <c r="G165" s="27"/>
      <c r="H165" s="127" t="s">
        <v>552</v>
      </c>
      <c r="I165" s="129">
        <v>301996.28999999998</v>
      </c>
      <c r="K165" s="67" t="s">
        <v>98</v>
      </c>
      <c r="L165" s="67" t="s">
        <v>176</v>
      </c>
      <c r="M165" s="67" t="s">
        <v>96</v>
      </c>
      <c r="N165" s="99" t="s">
        <v>152</v>
      </c>
      <c r="O165" s="75" t="s">
        <v>516</v>
      </c>
      <c r="P165" s="27"/>
      <c r="Q165" s="27"/>
      <c r="R165" s="27"/>
      <c r="S165" s="27"/>
      <c r="T165" s="27"/>
      <c r="U165" s="27"/>
      <c r="V165" s="55"/>
      <c r="W165" s="27"/>
      <c r="X165" s="27"/>
      <c r="Y165" s="27"/>
      <c r="Z165" s="27"/>
      <c r="AA165" s="27"/>
      <c r="AB165" s="27"/>
      <c r="AC165" s="27"/>
      <c r="AD165" s="27"/>
      <c r="AE165" s="27"/>
      <c r="AF165" s="28"/>
      <c r="AG165" s="153"/>
      <c r="AH165" s="28"/>
      <c r="AI165" s="28"/>
      <c r="AJ165" s="28"/>
      <c r="AK165" s="28"/>
      <c r="AL165" s="28"/>
      <c r="AM165" s="28"/>
    </row>
    <row r="166" spans="1:39" ht="15.75" customHeight="1" x14ac:dyDescent="0.25">
      <c r="A166" s="27"/>
      <c r="B166" s="27"/>
      <c r="C166" s="76" t="s">
        <v>559</v>
      </c>
      <c r="D166" s="92">
        <v>24</v>
      </c>
      <c r="E166" s="92">
        <v>21</v>
      </c>
      <c r="F166" s="146">
        <v>3359.85</v>
      </c>
      <c r="G166" s="27"/>
      <c r="K166" s="111" t="s">
        <v>180</v>
      </c>
      <c r="L166" s="111" t="s">
        <v>378</v>
      </c>
      <c r="M166" s="112" t="s">
        <v>116</v>
      </c>
      <c r="N166" s="111" t="s">
        <v>348</v>
      </c>
      <c r="O166" s="108" t="s">
        <v>523</v>
      </c>
      <c r="P166" s="27"/>
      <c r="Q166" s="27"/>
      <c r="R166" s="27"/>
      <c r="S166" s="27"/>
      <c r="T166" s="27"/>
      <c r="U166" s="27"/>
      <c r="V166" s="55"/>
      <c r="W166" s="27"/>
      <c r="X166" s="27"/>
      <c r="Y166" s="27"/>
      <c r="Z166" s="27"/>
      <c r="AA166" s="27"/>
      <c r="AB166" s="27"/>
      <c r="AC166" s="27"/>
      <c r="AD166" s="27"/>
      <c r="AE166" s="27"/>
      <c r="AF166" s="28"/>
      <c r="AG166" s="153"/>
      <c r="AH166" s="28"/>
      <c r="AI166" s="28"/>
      <c r="AJ166" s="28"/>
      <c r="AK166" s="28"/>
      <c r="AL166" s="28"/>
      <c r="AM166" s="28"/>
    </row>
    <row r="167" spans="1:39" ht="15.75" customHeight="1" x14ac:dyDescent="0.25">
      <c r="A167" s="27"/>
      <c r="B167" s="27"/>
      <c r="C167" s="76" t="s">
        <v>560</v>
      </c>
      <c r="D167" s="92">
        <v>23</v>
      </c>
      <c r="E167" s="92">
        <v>13</v>
      </c>
      <c r="F167" s="146">
        <v>6774.77</v>
      </c>
      <c r="G167" s="27"/>
      <c r="K167" s="73" t="s">
        <v>180</v>
      </c>
      <c r="L167" s="73" t="s">
        <v>357</v>
      </c>
      <c r="M167" s="72" t="s">
        <v>64</v>
      </c>
      <c r="N167" s="71" t="s">
        <v>348</v>
      </c>
      <c r="O167" s="109" t="s">
        <v>520</v>
      </c>
      <c r="P167" s="27"/>
      <c r="Q167" s="27"/>
      <c r="R167" s="27"/>
      <c r="S167" s="27"/>
      <c r="T167" s="27"/>
      <c r="U167" s="27"/>
      <c r="V167" s="55"/>
      <c r="W167" s="27"/>
      <c r="X167" s="27"/>
      <c r="Y167" s="27"/>
      <c r="Z167" s="27"/>
      <c r="AA167" s="27"/>
      <c r="AB167" s="27"/>
      <c r="AC167" s="27"/>
      <c r="AD167" s="27"/>
      <c r="AE167" s="27"/>
      <c r="AF167" s="28"/>
      <c r="AG167" s="153"/>
      <c r="AH167" s="28"/>
      <c r="AI167" s="28"/>
      <c r="AJ167" s="28"/>
      <c r="AK167" s="28"/>
      <c r="AL167" s="28"/>
      <c r="AM167" s="28"/>
    </row>
    <row r="168" spans="1:39" ht="15.75" customHeight="1" x14ac:dyDescent="0.25">
      <c r="A168" s="27"/>
      <c r="B168" s="27"/>
      <c r="C168" s="76" t="s">
        <v>82</v>
      </c>
      <c r="D168" s="76">
        <v>43</v>
      </c>
      <c r="E168" s="76">
        <v>39</v>
      </c>
      <c r="F168" s="146">
        <v>1141.68</v>
      </c>
      <c r="K168" s="71" t="s">
        <v>180</v>
      </c>
      <c r="L168" s="71" t="s">
        <v>377</v>
      </c>
      <c r="M168" s="72" t="s">
        <v>116</v>
      </c>
      <c r="N168" s="106" t="s">
        <v>348</v>
      </c>
      <c r="O168" s="108" t="s">
        <v>521</v>
      </c>
      <c r="P168" s="27"/>
      <c r="Q168" s="27"/>
      <c r="R168" s="27"/>
      <c r="S168" s="27"/>
      <c r="T168" s="27"/>
      <c r="U168" s="27"/>
      <c r="V168" s="55"/>
      <c r="W168" s="27"/>
      <c r="X168" s="27"/>
      <c r="Y168" s="27"/>
      <c r="Z168" s="27"/>
      <c r="AA168" s="27"/>
      <c r="AB168" s="27"/>
      <c r="AC168" s="27"/>
      <c r="AD168" s="27"/>
      <c r="AE168" s="27"/>
      <c r="AF168" s="28"/>
      <c r="AG168" s="153"/>
      <c r="AH168" s="28"/>
      <c r="AI168" s="28"/>
      <c r="AJ168" s="28"/>
      <c r="AK168" s="28"/>
      <c r="AL168" s="28"/>
      <c r="AM168" s="28"/>
    </row>
    <row r="169" spans="1:39" ht="15.75" customHeight="1" x14ac:dyDescent="0.25">
      <c r="A169" s="27"/>
      <c r="B169" s="27"/>
      <c r="C169" s="76" t="s">
        <v>373</v>
      </c>
      <c r="D169" s="76">
        <v>1</v>
      </c>
      <c r="E169" s="76">
        <v>1</v>
      </c>
      <c r="F169" s="146">
        <v>10026.82</v>
      </c>
      <c r="K169" s="67" t="s">
        <v>180</v>
      </c>
      <c r="L169" s="67" t="s">
        <v>181</v>
      </c>
      <c r="M169" s="68" t="s">
        <v>64</v>
      </c>
      <c r="N169" s="99" t="s">
        <v>152</v>
      </c>
      <c r="O169" s="113" t="s">
        <v>524</v>
      </c>
      <c r="P169" s="27"/>
      <c r="Q169" s="27"/>
      <c r="R169" s="27"/>
      <c r="S169" s="27"/>
      <c r="T169" s="27"/>
      <c r="U169" s="27"/>
      <c r="V169" s="55"/>
      <c r="W169" s="27"/>
      <c r="X169" s="27"/>
      <c r="Y169" s="27"/>
      <c r="Z169" s="27"/>
      <c r="AA169" s="27"/>
      <c r="AB169" s="27"/>
      <c r="AC169" s="27"/>
      <c r="AD169" s="27"/>
      <c r="AE169" s="27"/>
      <c r="AF169" s="28"/>
      <c r="AG169" s="153"/>
      <c r="AH169" s="28"/>
      <c r="AI169" s="28"/>
      <c r="AJ169" s="28"/>
      <c r="AK169" s="28"/>
      <c r="AL169" s="28"/>
      <c r="AM169" s="28"/>
    </row>
    <row r="170" spans="1:39" ht="15.75" customHeight="1" x14ac:dyDescent="0.25">
      <c r="A170" s="27"/>
      <c r="B170" s="27"/>
      <c r="C170" s="76" t="s">
        <v>235</v>
      </c>
      <c r="D170" s="76">
        <v>2</v>
      </c>
      <c r="E170" s="76">
        <v>2</v>
      </c>
      <c r="F170" s="147">
        <v>40591.22</v>
      </c>
      <c r="G170" s="27"/>
      <c r="K170" s="75" t="s">
        <v>43</v>
      </c>
      <c r="L170" s="104" t="s">
        <v>78</v>
      </c>
      <c r="M170" s="105" t="s">
        <v>79</v>
      </c>
      <c r="N170" s="107" t="s">
        <v>60</v>
      </c>
      <c r="O170" s="108" t="s">
        <v>519</v>
      </c>
      <c r="P170" s="27"/>
      <c r="Q170" s="27"/>
      <c r="R170" s="27"/>
      <c r="S170" s="27"/>
      <c r="T170" s="27"/>
      <c r="U170" s="27"/>
      <c r="V170" s="55"/>
      <c r="W170" s="27"/>
      <c r="X170" s="27"/>
      <c r="Y170" s="27"/>
      <c r="Z170" s="27"/>
      <c r="AA170" s="27"/>
      <c r="AB170" s="27"/>
      <c r="AC170" s="27"/>
      <c r="AD170" s="27"/>
      <c r="AE170" s="27"/>
      <c r="AF170" s="28"/>
      <c r="AG170" s="153"/>
      <c r="AH170" s="28"/>
      <c r="AI170" s="28"/>
      <c r="AJ170" s="28"/>
      <c r="AK170" s="28"/>
      <c r="AL170" s="28"/>
      <c r="AM170" s="28"/>
    </row>
    <row r="171" spans="1:39" ht="15.75" customHeight="1" x14ac:dyDescent="0.25">
      <c r="A171" s="27"/>
      <c r="B171" s="27"/>
      <c r="C171" s="76" t="s">
        <v>53</v>
      </c>
      <c r="D171" s="76">
        <v>3</v>
      </c>
      <c r="E171" s="76">
        <v>1</v>
      </c>
      <c r="F171" s="147">
        <v>4138.58</v>
      </c>
      <c r="G171" s="27"/>
      <c r="K171" s="67" t="s">
        <v>180</v>
      </c>
      <c r="L171" s="67" t="s">
        <v>338</v>
      </c>
      <c r="M171" s="124" t="s">
        <v>116</v>
      </c>
      <c r="N171" s="67" t="s">
        <v>348</v>
      </c>
      <c r="P171" s="27"/>
      <c r="Q171" s="27"/>
      <c r="R171" s="27"/>
      <c r="S171" s="27"/>
      <c r="T171" s="27"/>
      <c r="U171" s="27"/>
      <c r="V171" s="55"/>
      <c r="W171" s="27"/>
      <c r="X171" s="27"/>
      <c r="Y171" s="27"/>
      <c r="Z171" s="27"/>
      <c r="AA171" s="27"/>
      <c r="AB171" s="27"/>
      <c r="AC171" s="27"/>
      <c r="AD171" s="27"/>
      <c r="AE171" s="27"/>
      <c r="AF171" s="28"/>
      <c r="AG171" s="153"/>
      <c r="AH171" s="28"/>
      <c r="AI171" s="28"/>
      <c r="AJ171" s="28"/>
      <c r="AK171" s="28"/>
      <c r="AL171" s="28"/>
      <c r="AM171" s="28"/>
    </row>
    <row r="172" spans="1:39" ht="15.75" customHeight="1" x14ac:dyDescent="0.25">
      <c r="A172" s="27"/>
      <c r="B172" s="27"/>
      <c r="C172" s="27"/>
      <c r="D172" s="27"/>
      <c r="E172" s="27"/>
      <c r="F172" s="27"/>
      <c r="G172" s="27"/>
      <c r="N172" s="27"/>
      <c r="O172" s="27"/>
      <c r="P172" s="27"/>
      <c r="Q172" s="27"/>
      <c r="R172" s="27"/>
      <c r="S172" s="27"/>
      <c r="T172" s="27"/>
      <c r="U172" s="55"/>
      <c r="V172" s="27"/>
      <c r="W172" s="27"/>
      <c r="X172" s="27"/>
      <c r="Y172" s="27"/>
      <c r="Z172" s="27"/>
      <c r="AA172" s="27"/>
      <c r="AB172" s="27"/>
      <c r="AC172" s="27"/>
      <c r="AD172" s="27"/>
      <c r="AE172" s="28"/>
      <c r="AF172" s="28"/>
      <c r="AG172" s="153"/>
      <c r="AH172" s="28"/>
      <c r="AI172" s="28"/>
      <c r="AJ172" s="28"/>
      <c r="AK172" s="28"/>
      <c r="AL172" s="28"/>
    </row>
    <row r="173" spans="1:39" ht="15.75" customHeight="1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55"/>
      <c r="W173" s="27"/>
      <c r="X173" s="27"/>
      <c r="Y173" s="27"/>
      <c r="Z173" s="27"/>
      <c r="AA173" s="27"/>
      <c r="AB173" s="27"/>
      <c r="AC173" s="27"/>
      <c r="AD173" s="27"/>
      <c r="AE173" s="27"/>
      <c r="AF173" s="28"/>
      <c r="AG173" s="153"/>
      <c r="AH173" s="28"/>
      <c r="AI173" s="28"/>
      <c r="AJ173" s="28"/>
      <c r="AK173" s="28"/>
      <c r="AL173" s="28"/>
      <c r="AM173" s="28"/>
    </row>
    <row r="174" spans="1:39" ht="15.75" customHeight="1" x14ac:dyDescent="0.2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55"/>
      <c r="W174" s="27"/>
      <c r="X174" s="27"/>
      <c r="Y174" s="27"/>
      <c r="Z174" s="27"/>
      <c r="AA174" s="27"/>
      <c r="AB174" s="27"/>
      <c r="AC174" s="27"/>
      <c r="AD174" s="27"/>
      <c r="AE174" s="27"/>
      <c r="AF174" s="28"/>
      <c r="AG174" s="153"/>
      <c r="AH174" s="28"/>
      <c r="AI174" s="28"/>
      <c r="AJ174" s="28"/>
      <c r="AK174" s="28"/>
      <c r="AL174" s="28"/>
      <c r="AM174" s="28"/>
    </row>
    <row r="175" spans="1:39" ht="15.75" customHeight="1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55"/>
      <c r="W175" s="27"/>
      <c r="X175" s="27"/>
      <c r="Y175" s="27"/>
      <c r="Z175" s="27"/>
      <c r="AA175" s="27"/>
      <c r="AB175" s="27"/>
      <c r="AC175" s="27"/>
      <c r="AD175" s="27"/>
      <c r="AE175" s="27"/>
      <c r="AF175" s="28"/>
      <c r="AG175" s="153"/>
      <c r="AH175" s="28"/>
      <c r="AI175" s="28"/>
      <c r="AJ175" s="28"/>
      <c r="AK175" s="28"/>
      <c r="AL175" s="28"/>
      <c r="AM175" s="28"/>
    </row>
    <row r="176" spans="1:39" ht="15.75" customHeight="1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55"/>
      <c r="W176" s="27"/>
      <c r="X176" s="27"/>
      <c r="Y176" s="27"/>
      <c r="Z176" s="27"/>
      <c r="AA176" s="27"/>
      <c r="AB176" s="27"/>
      <c r="AC176" s="27"/>
      <c r="AD176" s="27"/>
      <c r="AE176" s="27"/>
      <c r="AF176" s="28"/>
      <c r="AG176" s="153"/>
      <c r="AH176" s="28"/>
      <c r="AI176" s="28"/>
      <c r="AJ176" s="28"/>
      <c r="AK176" s="28"/>
      <c r="AL176" s="28"/>
      <c r="AM176" s="28"/>
    </row>
    <row r="177" spans="1:39" ht="15.75" customHeight="1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55"/>
      <c r="W177" s="27"/>
      <c r="X177" s="27"/>
      <c r="Y177" s="27"/>
      <c r="Z177" s="27"/>
      <c r="AA177" s="27"/>
      <c r="AB177" s="27"/>
      <c r="AC177" s="27"/>
      <c r="AD177" s="27"/>
      <c r="AE177" s="27"/>
      <c r="AF177" s="28"/>
      <c r="AG177" s="153"/>
      <c r="AH177" s="28"/>
      <c r="AI177" s="28"/>
      <c r="AJ177" s="28"/>
      <c r="AK177" s="28"/>
      <c r="AL177" s="28"/>
      <c r="AM177" s="28"/>
    </row>
    <row r="178" spans="1:39" ht="15.75" customHeight="1" x14ac:dyDescent="0.2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55"/>
      <c r="W178" s="27"/>
      <c r="X178" s="27"/>
      <c r="Y178" s="27"/>
      <c r="Z178" s="27"/>
      <c r="AA178" s="27"/>
      <c r="AB178" s="27"/>
      <c r="AC178" s="27"/>
      <c r="AD178" s="27"/>
      <c r="AE178" s="27"/>
      <c r="AF178" s="28"/>
      <c r="AG178" s="153"/>
      <c r="AH178" s="28"/>
      <c r="AI178" s="28"/>
      <c r="AJ178" s="28"/>
      <c r="AK178" s="28"/>
      <c r="AL178" s="28"/>
      <c r="AM178" s="28"/>
    </row>
    <row r="179" spans="1:39" ht="15.75" customHeight="1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55"/>
      <c r="W179" s="27"/>
      <c r="X179" s="27"/>
      <c r="Y179" s="27"/>
      <c r="Z179" s="27"/>
      <c r="AA179" s="27"/>
      <c r="AB179" s="27"/>
      <c r="AC179" s="27"/>
      <c r="AD179" s="27"/>
      <c r="AE179" s="27"/>
      <c r="AF179" s="28"/>
      <c r="AG179" s="153"/>
      <c r="AH179" s="28"/>
      <c r="AI179" s="28"/>
      <c r="AJ179" s="28"/>
      <c r="AK179" s="28"/>
      <c r="AL179" s="28"/>
      <c r="AM179" s="28"/>
    </row>
    <row r="180" spans="1:39" ht="15.75" customHeight="1" x14ac:dyDescent="0.2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55"/>
      <c r="W180" s="27"/>
      <c r="X180" s="27"/>
      <c r="Y180" s="27"/>
      <c r="Z180" s="27"/>
      <c r="AA180" s="27"/>
      <c r="AB180" s="27"/>
      <c r="AC180" s="27"/>
      <c r="AD180" s="27"/>
      <c r="AE180" s="27"/>
      <c r="AF180" s="28"/>
      <c r="AG180" s="153"/>
      <c r="AH180" s="28"/>
      <c r="AI180" s="28"/>
      <c r="AJ180" s="28"/>
      <c r="AK180" s="28"/>
      <c r="AL180" s="28"/>
      <c r="AM180" s="28"/>
    </row>
    <row r="181" spans="1:39" ht="15.75" customHeight="1" x14ac:dyDescent="0.2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55"/>
      <c r="W181" s="27"/>
      <c r="X181" s="27"/>
      <c r="Y181" s="27"/>
      <c r="Z181" s="27"/>
      <c r="AA181" s="27"/>
      <c r="AB181" s="27"/>
      <c r="AC181" s="27"/>
      <c r="AD181" s="27"/>
      <c r="AE181" s="27"/>
      <c r="AF181" s="28"/>
      <c r="AG181" s="153"/>
      <c r="AH181" s="28"/>
      <c r="AI181" s="28"/>
      <c r="AJ181" s="28"/>
      <c r="AK181" s="28"/>
      <c r="AL181" s="28"/>
      <c r="AM181" s="28"/>
    </row>
    <row r="182" spans="1:39" ht="15.75" customHeight="1" x14ac:dyDescent="0.2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55"/>
      <c r="W182" s="27"/>
      <c r="X182" s="27"/>
      <c r="Y182" s="27"/>
      <c r="Z182" s="27"/>
      <c r="AA182" s="27"/>
      <c r="AB182" s="27"/>
      <c r="AC182" s="27"/>
      <c r="AD182" s="27"/>
      <c r="AE182" s="27"/>
      <c r="AF182" s="28"/>
      <c r="AG182" s="153"/>
      <c r="AH182" s="28"/>
      <c r="AI182" s="28"/>
      <c r="AJ182" s="28"/>
      <c r="AK182" s="28"/>
      <c r="AL182" s="28"/>
      <c r="AM182" s="28"/>
    </row>
    <row r="183" spans="1:39" ht="15.75" customHeight="1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55"/>
      <c r="W183" s="27"/>
      <c r="X183" s="27"/>
      <c r="Y183" s="27"/>
      <c r="Z183" s="27"/>
      <c r="AA183" s="27"/>
      <c r="AB183" s="27"/>
      <c r="AC183" s="27"/>
      <c r="AD183" s="27"/>
      <c r="AE183" s="27"/>
      <c r="AF183" s="28"/>
      <c r="AG183" s="153"/>
      <c r="AH183" s="28"/>
      <c r="AI183" s="28"/>
      <c r="AJ183" s="28"/>
      <c r="AK183" s="28"/>
      <c r="AL183" s="28"/>
      <c r="AM183" s="28"/>
    </row>
    <row r="184" spans="1:39" ht="15.75" customHeight="1" x14ac:dyDescent="0.2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55"/>
      <c r="W184" s="27"/>
      <c r="X184" s="27"/>
      <c r="Y184" s="27"/>
      <c r="Z184" s="27"/>
      <c r="AA184" s="27"/>
      <c r="AB184" s="27"/>
      <c r="AC184" s="27"/>
      <c r="AD184" s="27"/>
      <c r="AE184" s="27"/>
      <c r="AF184" s="28"/>
      <c r="AG184" s="153"/>
      <c r="AH184" s="28"/>
      <c r="AI184" s="28"/>
      <c r="AJ184" s="28"/>
      <c r="AK184" s="28"/>
      <c r="AL184" s="28"/>
      <c r="AM184" s="28"/>
    </row>
    <row r="185" spans="1:39" ht="15.75" customHeight="1" x14ac:dyDescent="0.2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55"/>
      <c r="W185" s="27"/>
      <c r="X185" s="27"/>
      <c r="Y185" s="27"/>
      <c r="Z185" s="27"/>
      <c r="AA185" s="27"/>
      <c r="AB185" s="27"/>
      <c r="AC185" s="27"/>
      <c r="AD185" s="27"/>
      <c r="AE185" s="27"/>
      <c r="AF185" s="28"/>
      <c r="AG185" s="153"/>
      <c r="AH185" s="28"/>
      <c r="AI185" s="28"/>
      <c r="AJ185" s="28"/>
      <c r="AK185" s="28"/>
      <c r="AL185" s="28"/>
      <c r="AM185" s="28"/>
    </row>
    <row r="186" spans="1:39" ht="15.75" customHeight="1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55"/>
      <c r="W186" s="27"/>
      <c r="X186" s="27"/>
      <c r="Y186" s="27"/>
      <c r="Z186" s="27"/>
      <c r="AA186" s="27"/>
      <c r="AB186" s="27"/>
      <c r="AC186" s="27"/>
      <c r="AD186" s="27"/>
      <c r="AE186" s="27"/>
      <c r="AF186" s="28"/>
      <c r="AG186" s="153"/>
      <c r="AH186" s="28"/>
      <c r="AI186" s="28"/>
      <c r="AJ186" s="28"/>
      <c r="AK186" s="28"/>
      <c r="AL186" s="28"/>
      <c r="AM186" s="28"/>
    </row>
    <row r="187" spans="1:39" ht="15.75" customHeight="1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55"/>
      <c r="W187" s="27"/>
      <c r="X187" s="27"/>
      <c r="Y187" s="27"/>
      <c r="Z187" s="27"/>
      <c r="AA187" s="27"/>
      <c r="AB187" s="27"/>
      <c r="AC187" s="27"/>
      <c r="AD187" s="27"/>
      <c r="AE187" s="27"/>
      <c r="AF187" s="28"/>
      <c r="AG187" s="153"/>
      <c r="AH187" s="28"/>
      <c r="AI187" s="28"/>
      <c r="AJ187" s="28"/>
      <c r="AK187" s="28"/>
      <c r="AL187" s="28"/>
      <c r="AM187" s="28"/>
    </row>
    <row r="188" spans="1:39" ht="15.75" customHeight="1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55"/>
      <c r="W188" s="27"/>
      <c r="X188" s="27"/>
      <c r="Y188" s="27"/>
      <c r="Z188" s="27"/>
      <c r="AA188" s="27"/>
      <c r="AB188" s="27"/>
      <c r="AC188" s="27"/>
      <c r="AD188" s="27"/>
      <c r="AE188" s="27"/>
      <c r="AF188" s="28"/>
      <c r="AG188" s="153"/>
      <c r="AH188" s="28"/>
      <c r="AI188" s="28"/>
      <c r="AJ188" s="28"/>
      <c r="AK188" s="28"/>
      <c r="AL188" s="28"/>
      <c r="AM188" s="28"/>
    </row>
    <row r="189" spans="1:39" ht="15.75" customHeight="1" x14ac:dyDescent="0.2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55"/>
      <c r="W189" s="27"/>
      <c r="X189" s="27"/>
      <c r="Y189" s="27"/>
      <c r="Z189" s="27"/>
      <c r="AA189" s="27"/>
      <c r="AB189" s="27"/>
      <c r="AC189" s="27"/>
      <c r="AD189" s="27"/>
      <c r="AE189" s="27"/>
      <c r="AF189" s="28"/>
      <c r="AG189" s="153"/>
      <c r="AH189" s="28"/>
      <c r="AI189" s="28"/>
      <c r="AJ189" s="28"/>
      <c r="AK189" s="28"/>
      <c r="AL189" s="28"/>
      <c r="AM189" s="28"/>
    </row>
    <row r="190" spans="1:39" ht="15.75" customHeight="1" x14ac:dyDescent="0.2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55"/>
      <c r="W190" s="27"/>
      <c r="X190" s="27"/>
      <c r="Y190" s="27"/>
      <c r="Z190" s="27"/>
      <c r="AA190" s="27"/>
      <c r="AB190" s="27"/>
      <c r="AC190" s="27"/>
      <c r="AD190" s="27"/>
      <c r="AE190" s="27"/>
      <c r="AF190" s="28"/>
      <c r="AG190" s="153"/>
      <c r="AH190" s="28"/>
      <c r="AI190" s="28"/>
      <c r="AJ190" s="28"/>
      <c r="AK190" s="28"/>
      <c r="AL190" s="28"/>
      <c r="AM190" s="28"/>
    </row>
    <row r="191" spans="1:39" ht="15.75" customHeight="1" x14ac:dyDescent="0.2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55"/>
      <c r="W191" s="27"/>
      <c r="X191" s="27"/>
      <c r="Y191" s="27"/>
      <c r="Z191" s="27"/>
      <c r="AA191" s="27"/>
      <c r="AB191" s="27"/>
      <c r="AC191" s="27"/>
      <c r="AD191" s="27"/>
      <c r="AE191" s="27"/>
      <c r="AF191" s="28"/>
      <c r="AG191" s="153"/>
      <c r="AH191" s="28"/>
      <c r="AI191" s="28"/>
      <c r="AJ191" s="28"/>
      <c r="AK191" s="28"/>
      <c r="AL191" s="28"/>
      <c r="AM191" s="28"/>
    </row>
    <row r="192" spans="1:39" ht="15.75" customHeight="1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55"/>
      <c r="W192" s="27"/>
      <c r="X192" s="27"/>
      <c r="Y192" s="27"/>
      <c r="Z192" s="27"/>
      <c r="AA192" s="27"/>
      <c r="AB192" s="27"/>
      <c r="AC192" s="27"/>
      <c r="AD192" s="27"/>
      <c r="AE192" s="27"/>
      <c r="AF192" s="28"/>
      <c r="AG192" s="153"/>
      <c r="AH192" s="28"/>
      <c r="AI192" s="28"/>
      <c r="AJ192" s="28"/>
      <c r="AK192" s="28"/>
      <c r="AL192" s="28"/>
      <c r="AM192" s="28"/>
    </row>
    <row r="193" spans="1:39" ht="15.75" customHeight="1" x14ac:dyDescent="0.2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55"/>
      <c r="W193" s="27"/>
      <c r="X193" s="27"/>
      <c r="Y193" s="27"/>
      <c r="Z193" s="27"/>
      <c r="AA193" s="27"/>
      <c r="AB193" s="27"/>
      <c r="AC193" s="27"/>
      <c r="AD193" s="27"/>
      <c r="AE193" s="27"/>
      <c r="AF193" s="28"/>
      <c r="AG193" s="153"/>
      <c r="AH193" s="28"/>
      <c r="AI193" s="28"/>
      <c r="AJ193" s="28"/>
      <c r="AK193" s="28"/>
      <c r="AL193" s="28"/>
      <c r="AM193" s="28"/>
    </row>
    <row r="194" spans="1:39" ht="15.75" customHeight="1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55"/>
      <c r="W194" s="27"/>
      <c r="X194" s="27"/>
      <c r="Y194" s="27"/>
      <c r="Z194" s="27"/>
      <c r="AA194" s="27"/>
      <c r="AB194" s="27"/>
      <c r="AC194" s="27"/>
      <c r="AD194" s="27"/>
      <c r="AE194" s="27"/>
      <c r="AF194" s="28"/>
      <c r="AG194" s="153"/>
      <c r="AH194" s="28"/>
      <c r="AI194" s="28"/>
      <c r="AJ194" s="28"/>
      <c r="AK194" s="28"/>
      <c r="AL194" s="28"/>
      <c r="AM194" s="28"/>
    </row>
    <row r="195" spans="1:39" ht="15.75" customHeight="1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55"/>
      <c r="W195" s="27"/>
      <c r="X195" s="27"/>
      <c r="Y195" s="27"/>
      <c r="Z195" s="27"/>
      <c r="AA195" s="27"/>
      <c r="AB195" s="27"/>
      <c r="AC195" s="27"/>
      <c r="AD195" s="27"/>
      <c r="AE195" s="27"/>
      <c r="AF195" s="28"/>
      <c r="AG195" s="153"/>
      <c r="AH195" s="28"/>
      <c r="AI195" s="28"/>
      <c r="AJ195" s="28"/>
      <c r="AK195" s="28"/>
      <c r="AL195" s="28"/>
      <c r="AM195" s="28"/>
    </row>
    <row r="196" spans="1:39" ht="15.75" customHeight="1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55"/>
      <c r="W196" s="27"/>
      <c r="X196" s="27"/>
      <c r="Y196" s="27"/>
      <c r="Z196" s="27"/>
      <c r="AA196" s="27"/>
      <c r="AB196" s="27"/>
      <c r="AC196" s="27"/>
      <c r="AD196" s="27"/>
      <c r="AE196" s="27"/>
      <c r="AF196" s="28"/>
      <c r="AG196" s="153"/>
      <c r="AH196" s="28"/>
      <c r="AI196" s="28"/>
      <c r="AJ196" s="28"/>
      <c r="AK196" s="28"/>
      <c r="AL196" s="28"/>
      <c r="AM196" s="28"/>
    </row>
    <row r="197" spans="1:39" ht="15.75" customHeight="1" x14ac:dyDescent="0.2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55"/>
      <c r="W197" s="27"/>
      <c r="X197" s="27"/>
      <c r="Y197" s="27"/>
      <c r="Z197" s="27"/>
      <c r="AA197" s="27"/>
      <c r="AB197" s="27"/>
      <c r="AC197" s="27"/>
      <c r="AD197" s="27"/>
      <c r="AE197" s="27"/>
      <c r="AF197" s="28"/>
      <c r="AG197" s="153"/>
      <c r="AH197" s="28"/>
      <c r="AI197" s="28"/>
      <c r="AJ197" s="28"/>
      <c r="AK197" s="28"/>
      <c r="AL197" s="28"/>
      <c r="AM197" s="28"/>
    </row>
    <row r="198" spans="1:39" ht="15.75" customHeight="1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55"/>
      <c r="W198" s="27"/>
      <c r="X198" s="27"/>
      <c r="Y198" s="27"/>
      <c r="Z198" s="27"/>
      <c r="AA198" s="27"/>
      <c r="AB198" s="27"/>
      <c r="AC198" s="27"/>
      <c r="AD198" s="27"/>
      <c r="AE198" s="27"/>
      <c r="AF198" s="28"/>
      <c r="AG198" s="153"/>
      <c r="AH198" s="28"/>
      <c r="AI198" s="28"/>
      <c r="AJ198" s="28"/>
      <c r="AK198" s="28"/>
      <c r="AL198" s="28"/>
      <c r="AM198" s="28"/>
    </row>
    <row r="199" spans="1:39" ht="15.75" customHeight="1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55"/>
      <c r="W199" s="27"/>
      <c r="X199" s="27"/>
      <c r="Y199" s="27"/>
      <c r="Z199" s="27"/>
      <c r="AA199" s="27"/>
      <c r="AB199" s="27"/>
      <c r="AC199" s="27"/>
      <c r="AD199" s="27"/>
      <c r="AE199" s="27"/>
      <c r="AF199" s="28"/>
      <c r="AG199" s="153"/>
      <c r="AH199" s="28"/>
      <c r="AI199" s="28"/>
      <c r="AJ199" s="28"/>
      <c r="AK199" s="28"/>
      <c r="AL199" s="28"/>
      <c r="AM199" s="28"/>
    </row>
    <row r="200" spans="1:39" ht="15.75" customHeight="1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55"/>
      <c r="W200" s="27"/>
      <c r="X200" s="27"/>
      <c r="Y200" s="27"/>
      <c r="Z200" s="27"/>
      <c r="AA200" s="27"/>
      <c r="AB200" s="27"/>
      <c r="AC200" s="27"/>
      <c r="AD200" s="27"/>
      <c r="AE200" s="27"/>
      <c r="AF200" s="28"/>
      <c r="AG200" s="153"/>
      <c r="AH200" s="28"/>
      <c r="AI200" s="28"/>
      <c r="AJ200" s="28"/>
      <c r="AK200" s="28"/>
      <c r="AL200" s="28"/>
      <c r="AM200" s="28"/>
    </row>
    <row r="201" spans="1:39" ht="15.75" customHeight="1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55"/>
      <c r="W201" s="27"/>
      <c r="X201" s="27"/>
      <c r="Y201" s="27"/>
      <c r="Z201" s="27"/>
      <c r="AA201" s="27"/>
      <c r="AB201" s="27"/>
      <c r="AC201" s="27"/>
      <c r="AD201" s="27"/>
      <c r="AE201" s="27"/>
      <c r="AF201" s="28"/>
      <c r="AG201" s="153"/>
      <c r="AH201" s="28"/>
      <c r="AI201" s="28"/>
      <c r="AJ201" s="28"/>
      <c r="AK201" s="28"/>
      <c r="AL201" s="28"/>
      <c r="AM201" s="28"/>
    </row>
    <row r="202" spans="1:39" ht="15.75" customHeight="1" x14ac:dyDescent="0.2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55"/>
      <c r="W202" s="27"/>
      <c r="X202" s="27"/>
      <c r="Y202" s="27"/>
      <c r="Z202" s="27"/>
      <c r="AA202" s="27"/>
      <c r="AB202" s="27"/>
      <c r="AC202" s="27"/>
      <c r="AD202" s="27"/>
      <c r="AE202" s="27"/>
      <c r="AF202" s="28"/>
      <c r="AG202" s="153"/>
      <c r="AH202" s="28"/>
      <c r="AI202" s="28"/>
      <c r="AJ202" s="28"/>
      <c r="AK202" s="28"/>
      <c r="AL202" s="28"/>
      <c r="AM202" s="28"/>
    </row>
    <row r="203" spans="1:39" ht="15.75" customHeight="1" x14ac:dyDescent="0.2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55"/>
      <c r="W203" s="27"/>
      <c r="X203" s="27"/>
      <c r="Y203" s="27"/>
      <c r="Z203" s="27"/>
      <c r="AA203" s="27"/>
      <c r="AB203" s="27"/>
      <c r="AC203" s="27"/>
      <c r="AD203" s="27"/>
      <c r="AE203" s="27"/>
      <c r="AF203" s="28"/>
      <c r="AG203" s="153"/>
      <c r="AH203" s="28"/>
      <c r="AI203" s="28"/>
      <c r="AJ203" s="28"/>
      <c r="AK203" s="28"/>
      <c r="AL203" s="28"/>
      <c r="AM203" s="28"/>
    </row>
    <row r="204" spans="1:39" ht="15.75" customHeight="1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55"/>
      <c r="W204" s="27"/>
      <c r="X204" s="27"/>
      <c r="Y204" s="27"/>
      <c r="Z204" s="27"/>
      <c r="AA204" s="27"/>
      <c r="AB204" s="27"/>
      <c r="AC204" s="27"/>
      <c r="AD204" s="27"/>
      <c r="AE204" s="27"/>
      <c r="AF204" s="28"/>
      <c r="AG204" s="153"/>
      <c r="AH204" s="28"/>
      <c r="AI204" s="28"/>
      <c r="AJ204" s="28"/>
      <c r="AK204" s="28"/>
      <c r="AL204" s="28"/>
      <c r="AM204" s="28"/>
    </row>
    <row r="205" spans="1:39" ht="15.75" customHeight="1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55"/>
      <c r="W205" s="27"/>
      <c r="X205" s="27"/>
      <c r="Y205" s="27"/>
      <c r="Z205" s="27"/>
      <c r="AA205" s="27"/>
      <c r="AB205" s="27"/>
      <c r="AC205" s="27"/>
      <c r="AD205" s="27"/>
      <c r="AE205" s="27"/>
      <c r="AF205" s="28"/>
      <c r="AG205" s="153"/>
      <c r="AH205" s="28"/>
      <c r="AI205" s="28"/>
      <c r="AJ205" s="28"/>
      <c r="AK205" s="28"/>
      <c r="AL205" s="28"/>
      <c r="AM205" s="28"/>
    </row>
    <row r="206" spans="1:39" ht="15.75" customHeight="1" x14ac:dyDescent="0.2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55"/>
      <c r="W206" s="27"/>
      <c r="X206" s="27"/>
      <c r="Y206" s="27"/>
      <c r="Z206" s="27"/>
      <c r="AA206" s="27"/>
      <c r="AB206" s="27"/>
      <c r="AC206" s="27"/>
      <c r="AD206" s="27"/>
      <c r="AE206" s="27"/>
      <c r="AF206" s="28"/>
      <c r="AG206" s="153"/>
      <c r="AH206" s="28"/>
      <c r="AI206" s="28"/>
      <c r="AJ206" s="28"/>
      <c r="AK206" s="28"/>
      <c r="AL206" s="28"/>
      <c r="AM206" s="28"/>
    </row>
    <row r="207" spans="1:39" ht="15.75" customHeight="1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55"/>
      <c r="W207" s="27"/>
      <c r="X207" s="27"/>
      <c r="Y207" s="27"/>
      <c r="Z207" s="27"/>
      <c r="AA207" s="27"/>
      <c r="AB207" s="27"/>
      <c r="AC207" s="27"/>
      <c r="AD207" s="27"/>
      <c r="AE207" s="27"/>
      <c r="AF207" s="28"/>
      <c r="AG207" s="153"/>
      <c r="AH207" s="28"/>
      <c r="AI207" s="28"/>
      <c r="AJ207" s="28"/>
      <c r="AK207" s="28"/>
      <c r="AL207" s="28"/>
      <c r="AM207" s="28"/>
    </row>
    <row r="208" spans="1:39" ht="15.75" customHeight="1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55"/>
      <c r="W208" s="27"/>
      <c r="X208" s="27"/>
      <c r="Y208" s="27"/>
      <c r="Z208" s="27"/>
      <c r="AA208" s="27"/>
      <c r="AB208" s="27"/>
      <c r="AC208" s="27"/>
      <c r="AD208" s="27"/>
      <c r="AE208" s="27"/>
      <c r="AF208" s="28"/>
      <c r="AG208" s="153"/>
      <c r="AH208" s="28"/>
      <c r="AI208" s="28"/>
      <c r="AJ208" s="28"/>
      <c r="AK208" s="28"/>
      <c r="AL208" s="28"/>
      <c r="AM208" s="28"/>
    </row>
    <row r="209" spans="1:39" ht="15.75" customHeight="1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55"/>
      <c r="W209" s="27"/>
      <c r="X209" s="27"/>
      <c r="Y209" s="27"/>
      <c r="Z209" s="27"/>
      <c r="AA209" s="27"/>
      <c r="AB209" s="27"/>
      <c r="AC209" s="27"/>
      <c r="AD209" s="27"/>
      <c r="AE209" s="27"/>
      <c r="AF209" s="28"/>
      <c r="AG209" s="153"/>
      <c r="AH209" s="28"/>
      <c r="AI209" s="28"/>
      <c r="AJ209" s="28"/>
      <c r="AK209" s="28"/>
      <c r="AL209" s="28"/>
      <c r="AM209" s="28"/>
    </row>
    <row r="210" spans="1:39" ht="15.75" customHeight="1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55"/>
      <c r="W210" s="27"/>
      <c r="X210" s="27"/>
      <c r="Y210" s="27"/>
      <c r="Z210" s="27"/>
      <c r="AA210" s="27"/>
      <c r="AB210" s="27"/>
      <c r="AC210" s="27"/>
      <c r="AD210" s="27"/>
      <c r="AE210" s="27"/>
      <c r="AF210" s="28"/>
      <c r="AG210" s="153"/>
      <c r="AH210" s="28"/>
      <c r="AI210" s="28"/>
      <c r="AJ210" s="28"/>
      <c r="AK210" s="28"/>
      <c r="AL210" s="28"/>
      <c r="AM210" s="28"/>
    </row>
    <row r="211" spans="1:39" ht="15.75" customHeight="1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55"/>
      <c r="W211" s="27"/>
      <c r="X211" s="27"/>
      <c r="Y211" s="27"/>
      <c r="Z211" s="27"/>
      <c r="AA211" s="27"/>
      <c r="AB211" s="27"/>
      <c r="AC211" s="27"/>
      <c r="AD211" s="27"/>
      <c r="AE211" s="27"/>
      <c r="AF211" s="28"/>
      <c r="AG211" s="153"/>
      <c r="AH211" s="28"/>
      <c r="AI211" s="28"/>
      <c r="AJ211" s="28"/>
      <c r="AK211" s="28"/>
      <c r="AL211" s="28"/>
      <c r="AM211" s="28"/>
    </row>
    <row r="212" spans="1:39" ht="15.75" customHeight="1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55"/>
      <c r="W212" s="27"/>
      <c r="X212" s="27"/>
      <c r="Y212" s="27"/>
      <c r="Z212" s="27"/>
      <c r="AA212" s="27"/>
      <c r="AB212" s="27"/>
      <c r="AC212" s="27"/>
      <c r="AD212" s="27"/>
      <c r="AE212" s="27"/>
      <c r="AF212" s="28"/>
      <c r="AG212" s="153"/>
      <c r="AH212" s="28"/>
      <c r="AI212" s="28"/>
      <c r="AJ212" s="28"/>
      <c r="AK212" s="28"/>
      <c r="AL212" s="28"/>
      <c r="AM212" s="28"/>
    </row>
    <row r="213" spans="1:39" ht="15.75" customHeight="1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55"/>
      <c r="W213" s="27"/>
      <c r="X213" s="27"/>
      <c r="Y213" s="27"/>
      <c r="Z213" s="27"/>
      <c r="AA213" s="27"/>
      <c r="AB213" s="27"/>
      <c r="AC213" s="27"/>
      <c r="AD213" s="27"/>
      <c r="AE213" s="27"/>
      <c r="AF213" s="28"/>
      <c r="AG213" s="153"/>
      <c r="AH213" s="28"/>
      <c r="AI213" s="28"/>
      <c r="AJ213" s="28"/>
      <c r="AK213" s="28"/>
      <c r="AL213" s="28"/>
      <c r="AM213" s="28"/>
    </row>
    <row r="214" spans="1:39" ht="15.75" customHeight="1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55"/>
      <c r="W214" s="27"/>
      <c r="X214" s="27"/>
      <c r="Y214" s="27"/>
      <c r="Z214" s="27"/>
      <c r="AA214" s="27"/>
      <c r="AB214" s="27"/>
      <c r="AC214" s="27"/>
      <c r="AD214" s="27"/>
      <c r="AE214" s="27"/>
      <c r="AF214" s="28"/>
      <c r="AG214" s="153"/>
      <c r="AH214" s="28"/>
      <c r="AI214" s="28"/>
      <c r="AJ214" s="28"/>
      <c r="AK214" s="28"/>
      <c r="AL214" s="28"/>
      <c r="AM214" s="28"/>
    </row>
    <row r="215" spans="1:39" ht="15.75" customHeight="1" x14ac:dyDescent="0.2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55"/>
      <c r="W215" s="27"/>
      <c r="X215" s="27"/>
      <c r="Y215" s="27"/>
      <c r="Z215" s="27"/>
      <c r="AA215" s="27"/>
      <c r="AB215" s="27"/>
      <c r="AC215" s="27"/>
      <c r="AD215" s="27"/>
      <c r="AE215" s="27"/>
      <c r="AF215" s="28"/>
      <c r="AG215" s="153"/>
      <c r="AH215" s="28"/>
      <c r="AI215" s="28"/>
      <c r="AJ215" s="28"/>
      <c r="AK215" s="28"/>
      <c r="AL215" s="28"/>
      <c r="AM215" s="28"/>
    </row>
    <row r="216" spans="1:39" ht="15.75" customHeight="1" x14ac:dyDescent="0.2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55"/>
      <c r="W216" s="27"/>
      <c r="X216" s="27"/>
      <c r="Y216" s="27"/>
      <c r="Z216" s="27"/>
      <c r="AA216" s="27"/>
      <c r="AB216" s="27"/>
      <c r="AC216" s="27"/>
      <c r="AD216" s="27"/>
      <c r="AE216" s="27"/>
      <c r="AF216" s="28"/>
      <c r="AG216" s="153"/>
      <c r="AH216" s="28"/>
      <c r="AI216" s="28"/>
      <c r="AJ216" s="28"/>
      <c r="AK216" s="28"/>
      <c r="AL216" s="28"/>
      <c r="AM216" s="28"/>
    </row>
    <row r="217" spans="1:39" ht="15.75" customHeight="1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55"/>
      <c r="W217" s="27"/>
      <c r="X217" s="27"/>
      <c r="Y217" s="27"/>
      <c r="Z217" s="27"/>
      <c r="AA217" s="27"/>
      <c r="AB217" s="27"/>
      <c r="AC217" s="27"/>
      <c r="AD217" s="27"/>
      <c r="AE217" s="27"/>
      <c r="AF217" s="28"/>
      <c r="AG217" s="153"/>
      <c r="AH217" s="28"/>
      <c r="AI217" s="28"/>
      <c r="AJ217" s="28"/>
      <c r="AK217" s="28"/>
      <c r="AL217" s="28"/>
      <c r="AM217" s="28"/>
    </row>
    <row r="218" spans="1:39" ht="15.75" customHeight="1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55"/>
      <c r="W218" s="27"/>
      <c r="X218" s="27"/>
      <c r="Y218" s="27"/>
      <c r="Z218" s="27"/>
      <c r="AA218" s="27"/>
      <c r="AB218" s="27"/>
      <c r="AC218" s="27"/>
      <c r="AD218" s="27"/>
      <c r="AE218" s="27"/>
      <c r="AF218" s="28"/>
      <c r="AG218" s="153"/>
      <c r="AH218" s="28"/>
      <c r="AI218" s="28"/>
      <c r="AJ218" s="28"/>
      <c r="AK218" s="28"/>
      <c r="AL218" s="28"/>
      <c r="AM218" s="28"/>
    </row>
    <row r="219" spans="1:39" ht="15.75" customHeight="1" x14ac:dyDescent="0.2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55"/>
      <c r="W219" s="27"/>
      <c r="X219" s="27"/>
      <c r="Y219" s="27"/>
      <c r="Z219" s="27"/>
      <c r="AA219" s="27"/>
      <c r="AB219" s="27"/>
      <c r="AC219" s="27"/>
      <c r="AD219" s="27"/>
      <c r="AE219" s="27"/>
      <c r="AF219" s="28"/>
      <c r="AG219" s="153"/>
      <c r="AH219" s="28"/>
      <c r="AI219" s="28"/>
      <c r="AJ219" s="28"/>
      <c r="AK219" s="28"/>
      <c r="AL219" s="28"/>
      <c r="AM219" s="28"/>
    </row>
    <row r="220" spans="1:39" ht="15.75" customHeight="1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55"/>
      <c r="W220" s="27"/>
      <c r="X220" s="27"/>
      <c r="Y220" s="27"/>
      <c r="Z220" s="27"/>
      <c r="AA220" s="27"/>
      <c r="AB220" s="27"/>
      <c r="AC220" s="27"/>
      <c r="AD220" s="27"/>
      <c r="AE220" s="27"/>
      <c r="AF220" s="28"/>
      <c r="AG220" s="153"/>
      <c r="AH220" s="28"/>
      <c r="AI220" s="28"/>
      <c r="AJ220" s="28"/>
      <c r="AK220" s="28"/>
      <c r="AL220" s="28"/>
      <c r="AM220" s="28"/>
    </row>
    <row r="221" spans="1:39" ht="15.75" customHeight="1" x14ac:dyDescent="0.2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55"/>
      <c r="W221" s="27"/>
      <c r="X221" s="27"/>
      <c r="Y221" s="27"/>
      <c r="Z221" s="27"/>
      <c r="AA221" s="27"/>
      <c r="AB221" s="27"/>
      <c r="AC221" s="27"/>
      <c r="AD221" s="27"/>
      <c r="AE221" s="27"/>
      <c r="AF221" s="28"/>
      <c r="AG221" s="153"/>
      <c r="AH221" s="28"/>
      <c r="AI221" s="28"/>
      <c r="AJ221" s="28"/>
      <c r="AK221" s="28"/>
      <c r="AL221" s="28"/>
      <c r="AM221" s="28"/>
    </row>
    <row r="222" spans="1:39" ht="15.75" customHeight="1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55"/>
      <c r="W222" s="27"/>
      <c r="X222" s="27"/>
      <c r="Y222" s="27"/>
      <c r="Z222" s="27"/>
      <c r="AA222" s="27"/>
      <c r="AB222" s="27"/>
      <c r="AC222" s="27"/>
      <c r="AD222" s="27"/>
      <c r="AE222" s="27"/>
      <c r="AF222" s="28"/>
      <c r="AG222" s="153"/>
      <c r="AH222" s="28"/>
      <c r="AI222" s="28"/>
      <c r="AJ222" s="28"/>
      <c r="AK222" s="28"/>
      <c r="AL222" s="28"/>
      <c r="AM222" s="28"/>
    </row>
    <row r="223" spans="1:39" ht="15.75" customHeight="1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55"/>
      <c r="W223" s="27"/>
      <c r="X223" s="27"/>
      <c r="Y223" s="27"/>
      <c r="Z223" s="27"/>
      <c r="AA223" s="27"/>
      <c r="AB223" s="27"/>
      <c r="AC223" s="27"/>
      <c r="AD223" s="27"/>
      <c r="AE223" s="27"/>
      <c r="AF223" s="28"/>
      <c r="AG223" s="153"/>
      <c r="AH223" s="28"/>
      <c r="AI223" s="28"/>
      <c r="AJ223" s="28"/>
      <c r="AK223" s="28"/>
      <c r="AL223" s="28"/>
      <c r="AM223" s="28"/>
    </row>
    <row r="224" spans="1:39" ht="15.75" customHeight="1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55"/>
      <c r="W224" s="27"/>
      <c r="X224" s="27"/>
      <c r="Y224" s="27"/>
      <c r="Z224" s="27"/>
      <c r="AA224" s="27"/>
      <c r="AB224" s="27"/>
      <c r="AC224" s="27"/>
      <c r="AD224" s="27"/>
      <c r="AE224" s="27"/>
      <c r="AF224" s="28"/>
      <c r="AG224" s="153"/>
      <c r="AH224" s="28"/>
      <c r="AI224" s="28"/>
      <c r="AJ224" s="28"/>
      <c r="AK224" s="28"/>
      <c r="AL224" s="28"/>
      <c r="AM224" s="28"/>
    </row>
    <row r="225" spans="1:39" ht="15.75" customHeight="1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55"/>
      <c r="W225" s="27"/>
      <c r="X225" s="27"/>
      <c r="Y225" s="27"/>
      <c r="Z225" s="27"/>
      <c r="AA225" s="27"/>
      <c r="AB225" s="27"/>
      <c r="AC225" s="27"/>
      <c r="AD225" s="27"/>
      <c r="AE225" s="27"/>
      <c r="AF225" s="28"/>
      <c r="AG225" s="153"/>
      <c r="AH225" s="28"/>
      <c r="AI225" s="28"/>
      <c r="AJ225" s="28"/>
      <c r="AK225" s="28"/>
      <c r="AL225" s="28"/>
      <c r="AM225" s="28"/>
    </row>
    <row r="226" spans="1:39" ht="15.75" customHeight="1" x14ac:dyDescent="0.2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55"/>
      <c r="W226" s="27"/>
      <c r="X226" s="27"/>
      <c r="Y226" s="27"/>
      <c r="Z226" s="27"/>
      <c r="AA226" s="27"/>
      <c r="AB226" s="27"/>
      <c r="AC226" s="27"/>
      <c r="AD226" s="27"/>
      <c r="AE226" s="27"/>
      <c r="AF226" s="28"/>
      <c r="AG226" s="153"/>
      <c r="AH226" s="28"/>
      <c r="AI226" s="28"/>
      <c r="AJ226" s="28"/>
      <c r="AK226" s="28"/>
      <c r="AL226" s="28"/>
      <c r="AM226" s="28"/>
    </row>
    <row r="227" spans="1:39" ht="15.75" customHeight="1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55"/>
      <c r="W227" s="27"/>
      <c r="X227" s="27"/>
      <c r="Y227" s="27"/>
      <c r="Z227" s="27"/>
      <c r="AA227" s="27"/>
      <c r="AB227" s="27"/>
      <c r="AC227" s="27"/>
      <c r="AD227" s="27"/>
      <c r="AE227" s="27"/>
      <c r="AF227" s="28"/>
      <c r="AG227" s="153"/>
      <c r="AH227" s="28"/>
      <c r="AI227" s="28"/>
      <c r="AJ227" s="28"/>
      <c r="AK227" s="28"/>
      <c r="AL227" s="28"/>
      <c r="AM227" s="28"/>
    </row>
    <row r="228" spans="1:39" ht="15.75" customHeight="1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55"/>
      <c r="W228" s="27"/>
      <c r="X228" s="27"/>
      <c r="Y228" s="27"/>
      <c r="Z228" s="27"/>
      <c r="AA228" s="27"/>
      <c r="AB228" s="27"/>
      <c r="AC228" s="27"/>
      <c r="AD228" s="27"/>
      <c r="AE228" s="27"/>
      <c r="AF228" s="28"/>
      <c r="AG228" s="153"/>
      <c r="AH228" s="28"/>
      <c r="AI228" s="28"/>
      <c r="AJ228" s="28"/>
      <c r="AK228" s="28"/>
      <c r="AL228" s="28"/>
      <c r="AM228" s="28"/>
    </row>
    <row r="229" spans="1:39" ht="15.75" customHeight="1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55"/>
      <c r="W229" s="27"/>
      <c r="X229" s="27"/>
      <c r="Y229" s="27"/>
      <c r="Z229" s="27"/>
      <c r="AA229" s="27"/>
      <c r="AB229" s="27"/>
      <c r="AC229" s="27"/>
      <c r="AD229" s="27"/>
      <c r="AE229" s="27"/>
      <c r="AF229" s="28"/>
      <c r="AG229" s="153"/>
      <c r="AH229" s="28"/>
      <c r="AI229" s="28"/>
      <c r="AJ229" s="28"/>
      <c r="AK229" s="28"/>
      <c r="AL229" s="28"/>
      <c r="AM229" s="28"/>
    </row>
    <row r="230" spans="1:39" ht="15.75" customHeight="1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55"/>
      <c r="W230" s="27"/>
      <c r="X230" s="27"/>
      <c r="Y230" s="27"/>
      <c r="Z230" s="27"/>
      <c r="AA230" s="27"/>
      <c r="AB230" s="27"/>
      <c r="AC230" s="27"/>
      <c r="AD230" s="27"/>
      <c r="AE230" s="27"/>
      <c r="AF230" s="28"/>
      <c r="AG230" s="153"/>
      <c r="AH230" s="28"/>
      <c r="AI230" s="28"/>
      <c r="AJ230" s="28"/>
      <c r="AK230" s="28"/>
      <c r="AL230" s="28"/>
      <c r="AM230" s="28"/>
    </row>
    <row r="231" spans="1:39" ht="15.75" customHeight="1" x14ac:dyDescent="0.2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55"/>
      <c r="W231" s="27"/>
      <c r="X231" s="27"/>
      <c r="Y231" s="27"/>
      <c r="Z231" s="27"/>
      <c r="AA231" s="27"/>
      <c r="AB231" s="27"/>
      <c r="AC231" s="27"/>
      <c r="AD231" s="27"/>
      <c r="AE231" s="27"/>
      <c r="AF231" s="28"/>
      <c r="AG231" s="153"/>
      <c r="AH231" s="28"/>
      <c r="AI231" s="28"/>
      <c r="AJ231" s="28"/>
      <c r="AK231" s="28"/>
      <c r="AL231" s="28"/>
      <c r="AM231" s="28"/>
    </row>
    <row r="232" spans="1:39" ht="15.75" customHeight="1" x14ac:dyDescent="0.2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55"/>
      <c r="W232" s="27"/>
      <c r="X232" s="27"/>
      <c r="Y232" s="27"/>
      <c r="Z232" s="27"/>
      <c r="AA232" s="27"/>
      <c r="AB232" s="27"/>
      <c r="AC232" s="27"/>
      <c r="AD232" s="27"/>
      <c r="AE232" s="27"/>
      <c r="AF232" s="28"/>
      <c r="AG232" s="153"/>
      <c r="AH232" s="28"/>
      <c r="AI232" s="28"/>
      <c r="AJ232" s="28"/>
      <c r="AK232" s="28"/>
      <c r="AL232" s="28"/>
      <c r="AM232" s="28"/>
    </row>
    <row r="233" spans="1:39" ht="15.75" customHeight="1" x14ac:dyDescent="0.2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55"/>
      <c r="W233" s="27"/>
      <c r="X233" s="27"/>
      <c r="Y233" s="27"/>
      <c r="Z233" s="27"/>
      <c r="AA233" s="27"/>
      <c r="AB233" s="27"/>
      <c r="AC233" s="27"/>
      <c r="AD233" s="27"/>
      <c r="AE233" s="27"/>
      <c r="AF233" s="28"/>
      <c r="AG233" s="153"/>
      <c r="AH233" s="28"/>
      <c r="AI233" s="28"/>
      <c r="AJ233" s="28"/>
      <c r="AK233" s="28"/>
      <c r="AL233" s="28"/>
      <c r="AM233" s="28"/>
    </row>
    <row r="234" spans="1:39" ht="15.75" customHeight="1" x14ac:dyDescent="0.2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55"/>
      <c r="W234" s="27"/>
      <c r="X234" s="27"/>
      <c r="Y234" s="27"/>
      <c r="Z234" s="27"/>
      <c r="AA234" s="27"/>
      <c r="AB234" s="27"/>
      <c r="AC234" s="27"/>
      <c r="AD234" s="27"/>
      <c r="AE234" s="27"/>
      <c r="AF234" s="28"/>
      <c r="AG234" s="153"/>
      <c r="AH234" s="28"/>
      <c r="AI234" s="28"/>
      <c r="AJ234" s="28"/>
      <c r="AK234" s="28"/>
      <c r="AL234" s="28"/>
      <c r="AM234" s="28"/>
    </row>
    <row r="235" spans="1:39" ht="15.75" customHeight="1" x14ac:dyDescent="0.2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55"/>
      <c r="W235" s="27"/>
      <c r="X235" s="27"/>
      <c r="Y235" s="27"/>
      <c r="Z235" s="27"/>
      <c r="AA235" s="27"/>
      <c r="AB235" s="27"/>
      <c r="AC235" s="27"/>
      <c r="AD235" s="27"/>
      <c r="AE235" s="27"/>
      <c r="AF235" s="28"/>
      <c r="AG235" s="153"/>
      <c r="AH235" s="28"/>
      <c r="AI235" s="28"/>
      <c r="AJ235" s="28"/>
      <c r="AK235" s="28"/>
      <c r="AL235" s="28"/>
      <c r="AM235" s="28"/>
    </row>
    <row r="236" spans="1:39" ht="15.75" customHeight="1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55"/>
      <c r="W236" s="27"/>
      <c r="X236" s="27"/>
      <c r="Y236" s="27"/>
      <c r="Z236" s="27"/>
      <c r="AA236" s="27"/>
      <c r="AB236" s="27"/>
      <c r="AC236" s="27"/>
      <c r="AD236" s="27"/>
      <c r="AE236" s="27"/>
      <c r="AF236" s="28"/>
      <c r="AG236" s="153"/>
      <c r="AH236" s="28"/>
      <c r="AI236" s="28"/>
      <c r="AJ236" s="28"/>
      <c r="AK236" s="28"/>
      <c r="AL236" s="28"/>
      <c r="AM236" s="28"/>
    </row>
    <row r="237" spans="1:39" ht="15.75" customHeight="1" x14ac:dyDescent="0.2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55"/>
      <c r="W237" s="27"/>
      <c r="X237" s="27"/>
      <c r="Y237" s="27"/>
      <c r="Z237" s="27"/>
      <c r="AA237" s="27"/>
      <c r="AB237" s="27"/>
      <c r="AC237" s="27"/>
      <c r="AD237" s="27"/>
      <c r="AE237" s="27"/>
      <c r="AF237" s="28"/>
      <c r="AG237" s="153"/>
      <c r="AH237" s="28"/>
      <c r="AI237" s="28"/>
      <c r="AJ237" s="28"/>
      <c r="AK237" s="28"/>
      <c r="AL237" s="28"/>
      <c r="AM237" s="28"/>
    </row>
    <row r="238" spans="1:39" ht="15.75" customHeight="1" x14ac:dyDescent="0.2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55"/>
      <c r="W238" s="27"/>
      <c r="X238" s="27"/>
      <c r="Y238" s="27"/>
      <c r="Z238" s="27"/>
      <c r="AA238" s="27"/>
      <c r="AB238" s="27"/>
      <c r="AC238" s="27"/>
      <c r="AD238" s="27"/>
      <c r="AE238" s="27"/>
      <c r="AF238" s="28"/>
      <c r="AG238" s="153"/>
      <c r="AH238" s="28"/>
      <c r="AI238" s="28"/>
      <c r="AJ238" s="28"/>
      <c r="AK238" s="28"/>
      <c r="AL238" s="28"/>
      <c r="AM238" s="28"/>
    </row>
    <row r="239" spans="1:39" ht="15.75" customHeight="1" x14ac:dyDescent="0.2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55"/>
      <c r="W239" s="27"/>
      <c r="X239" s="27"/>
      <c r="Y239" s="27"/>
      <c r="Z239" s="27"/>
      <c r="AA239" s="27"/>
      <c r="AB239" s="27"/>
      <c r="AC239" s="27"/>
      <c r="AD239" s="27"/>
      <c r="AE239" s="27"/>
      <c r="AF239" s="28"/>
      <c r="AG239" s="153"/>
      <c r="AH239" s="28"/>
      <c r="AI239" s="28"/>
      <c r="AJ239" s="28"/>
      <c r="AK239" s="28"/>
      <c r="AL239" s="28"/>
      <c r="AM239" s="28"/>
    </row>
    <row r="240" spans="1:39" ht="15.75" customHeight="1" x14ac:dyDescent="0.2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55"/>
      <c r="W240" s="27"/>
      <c r="X240" s="27"/>
      <c r="Y240" s="27"/>
      <c r="Z240" s="27"/>
      <c r="AA240" s="27"/>
      <c r="AB240" s="27"/>
      <c r="AC240" s="27"/>
      <c r="AD240" s="27"/>
      <c r="AE240" s="27"/>
      <c r="AF240" s="28"/>
      <c r="AG240" s="153"/>
      <c r="AH240" s="28"/>
      <c r="AI240" s="28"/>
      <c r="AJ240" s="28"/>
      <c r="AK240" s="28"/>
      <c r="AL240" s="28"/>
      <c r="AM240" s="28"/>
    </row>
    <row r="241" spans="1:39" ht="15.75" customHeight="1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55"/>
      <c r="W241" s="27"/>
      <c r="X241" s="27"/>
      <c r="Y241" s="27"/>
      <c r="Z241" s="27"/>
      <c r="AA241" s="27"/>
      <c r="AB241" s="27"/>
      <c r="AC241" s="27"/>
      <c r="AD241" s="27"/>
      <c r="AE241" s="27"/>
      <c r="AF241" s="28"/>
      <c r="AG241" s="153"/>
      <c r="AH241" s="28"/>
      <c r="AI241" s="28"/>
      <c r="AJ241" s="28"/>
      <c r="AK241" s="28"/>
      <c r="AL241" s="28"/>
      <c r="AM241" s="28"/>
    </row>
    <row r="242" spans="1:39" ht="15.75" customHeight="1" x14ac:dyDescent="0.2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55"/>
      <c r="W242" s="27"/>
      <c r="X242" s="27"/>
      <c r="Y242" s="27"/>
      <c r="Z242" s="27"/>
      <c r="AA242" s="27"/>
      <c r="AB242" s="27"/>
      <c r="AC242" s="27"/>
      <c r="AD242" s="27"/>
      <c r="AE242" s="27"/>
      <c r="AF242" s="28"/>
      <c r="AG242" s="153"/>
      <c r="AH242" s="28"/>
      <c r="AI242" s="28"/>
      <c r="AJ242" s="28"/>
      <c r="AK242" s="28"/>
      <c r="AL242" s="28"/>
      <c r="AM242" s="28"/>
    </row>
    <row r="243" spans="1:39" ht="15.75" customHeight="1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55"/>
      <c r="W243" s="27"/>
      <c r="X243" s="27"/>
      <c r="Y243" s="27"/>
      <c r="Z243" s="27"/>
      <c r="AA243" s="27"/>
      <c r="AB243" s="27"/>
      <c r="AC243" s="27"/>
      <c r="AD243" s="27"/>
      <c r="AE243" s="27"/>
      <c r="AF243" s="28"/>
      <c r="AG243" s="153"/>
      <c r="AH243" s="28"/>
      <c r="AI243" s="28"/>
      <c r="AJ243" s="28"/>
      <c r="AK243" s="28"/>
      <c r="AL243" s="28"/>
      <c r="AM243" s="28"/>
    </row>
    <row r="244" spans="1:39" ht="15.75" customHeight="1" x14ac:dyDescent="0.2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55"/>
      <c r="W244" s="27"/>
      <c r="X244" s="27"/>
      <c r="Y244" s="27"/>
      <c r="Z244" s="27"/>
      <c r="AA244" s="27"/>
      <c r="AB244" s="27"/>
      <c r="AC244" s="27"/>
      <c r="AD244" s="27"/>
      <c r="AE244" s="27"/>
      <c r="AF244" s="28"/>
      <c r="AG244" s="153"/>
      <c r="AH244" s="28"/>
      <c r="AI244" s="28"/>
      <c r="AJ244" s="28"/>
      <c r="AK244" s="28"/>
      <c r="AL244" s="28"/>
      <c r="AM244" s="28"/>
    </row>
    <row r="245" spans="1:39" ht="15.75" customHeight="1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55"/>
      <c r="W245" s="27"/>
      <c r="X245" s="27"/>
      <c r="Y245" s="27"/>
      <c r="Z245" s="27"/>
      <c r="AA245" s="27"/>
      <c r="AB245" s="27"/>
      <c r="AC245" s="27"/>
      <c r="AD245" s="27"/>
      <c r="AE245" s="27"/>
      <c r="AF245" s="28"/>
      <c r="AG245" s="153"/>
      <c r="AH245" s="28"/>
      <c r="AI245" s="28"/>
      <c r="AJ245" s="28"/>
      <c r="AK245" s="28"/>
      <c r="AL245" s="28"/>
      <c r="AM245" s="28"/>
    </row>
    <row r="246" spans="1:39" ht="15.75" customHeight="1" x14ac:dyDescent="0.2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55"/>
      <c r="W246" s="27"/>
      <c r="X246" s="27"/>
      <c r="Y246" s="27"/>
      <c r="Z246" s="27"/>
      <c r="AA246" s="27"/>
      <c r="AB246" s="27"/>
      <c r="AC246" s="27"/>
      <c r="AD246" s="27"/>
      <c r="AE246" s="27"/>
      <c r="AF246" s="28"/>
      <c r="AG246" s="153"/>
      <c r="AH246" s="28"/>
      <c r="AI246" s="28"/>
      <c r="AJ246" s="28"/>
      <c r="AK246" s="28"/>
      <c r="AL246" s="28"/>
      <c r="AM246" s="28"/>
    </row>
    <row r="247" spans="1:39" ht="15.75" customHeight="1" x14ac:dyDescent="0.2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55"/>
      <c r="W247" s="27"/>
      <c r="X247" s="27"/>
      <c r="Y247" s="27"/>
      <c r="Z247" s="27"/>
      <c r="AA247" s="27"/>
      <c r="AB247" s="27"/>
      <c r="AC247" s="27"/>
      <c r="AD247" s="27"/>
      <c r="AE247" s="27"/>
      <c r="AF247" s="28"/>
      <c r="AG247" s="153"/>
      <c r="AH247" s="28"/>
      <c r="AI247" s="28"/>
      <c r="AJ247" s="28"/>
      <c r="AK247" s="28"/>
      <c r="AL247" s="28"/>
      <c r="AM247" s="28"/>
    </row>
    <row r="248" spans="1:39" ht="15.75" customHeight="1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55"/>
      <c r="W248" s="27"/>
      <c r="X248" s="27"/>
      <c r="Y248" s="27"/>
      <c r="Z248" s="27"/>
      <c r="AA248" s="27"/>
      <c r="AB248" s="27"/>
      <c r="AC248" s="27"/>
      <c r="AD248" s="27"/>
      <c r="AE248" s="27"/>
      <c r="AF248" s="28"/>
      <c r="AG248" s="153"/>
      <c r="AH248" s="28"/>
      <c r="AI248" s="28"/>
      <c r="AJ248" s="28"/>
      <c r="AK248" s="28"/>
      <c r="AL248" s="28"/>
      <c r="AM248" s="28"/>
    </row>
    <row r="249" spans="1:39" ht="15.75" customHeight="1" x14ac:dyDescent="0.2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55"/>
      <c r="W249" s="27"/>
      <c r="X249" s="27"/>
      <c r="Y249" s="27"/>
      <c r="Z249" s="27"/>
      <c r="AA249" s="27"/>
      <c r="AB249" s="27"/>
      <c r="AC249" s="27"/>
      <c r="AD249" s="27"/>
      <c r="AE249" s="27"/>
      <c r="AF249" s="28"/>
      <c r="AG249" s="153"/>
      <c r="AH249" s="28"/>
      <c r="AI249" s="28"/>
      <c r="AJ249" s="28"/>
      <c r="AK249" s="28"/>
      <c r="AL249" s="28"/>
      <c r="AM249" s="28"/>
    </row>
    <row r="250" spans="1:39" ht="15.75" customHeight="1" x14ac:dyDescent="0.2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55"/>
      <c r="W250" s="27"/>
      <c r="X250" s="27"/>
      <c r="Y250" s="27"/>
      <c r="Z250" s="27"/>
      <c r="AA250" s="27"/>
      <c r="AB250" s="27"/>
      <c r="AC250" s="27"/>
      <c r="AD250" s="27"/>
      <c r="AE250" s="27"/>
      <c r="AF250" s="28"/>
      <c r="AG250" s="153"/>
      <c r="AH250" s="28"/>
      <c r="AI250" s="28"/>
      <c r="AJ250" s="28"/>
      <c r="AK250" s="28"/>
      <c r="AL250" s="28"/>
      <c r="AM250" s="28"/>
    </row>
    <row r="251" spans="1:39" ht="15.75" customHeight="1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55"/>
      <c r="W251" s="27"/>
      <c r="X251" s="27"/>
      <c r="Y251" s="27"/>
      <c r="Z251" s="27"/>
      <c r="AA251" s="27"/>
      <c r="AB251" s="27"/>
      <c r="AC251" s="27"/>
      <c r="AD251" s="27"/>
      <c r="AE251" s="27"/>
      <c r="AF251" s="28"/>
      <c r="AG251" s="153"/>
      <c r="AH251" s="28"/>
      <c r="AI251" s="28"/>
      <c r="AJ251" s="28"/>
      <c r="AK251" s="28"/>
      <c r="AL251" s="28"/>
      <c r="AM251" s="28"/>
    </row>
    <row r="252" spans="1:39" ht="15.75" customHeight="1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55"/>
      <c r="W252" s="27"/>
      <c r="X252" s="27"/>
      <c r="Y252" s="27"/>
      <c r="Z252" s="27"/>
      <c r="AA252" s="27"/>
      <c r="AB252" s="27"/>
      <c r="AC252" s="27"/>
      <c r="AD252" s="27"/>
      <c r="AE252" s="27"/>
      <c r="AF252" s="28"/>
      <c r="AG252" s="153"/>
      <c r="AH252" s="28"/>
      <c r="AI252" s="28"/>
      <c r="AJ252" s="28"/>
      <c r="AK252" s="28"/>
      <c r="AL252" s="28"/>
      <c r="AM252" s="28"/>
    </row>
    <row r="253" spans="1:39" ht="15.75" customHeight="1" x14ac:dyDescent="0.2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55"/>
      <c r="W253" s="27"/>
      <c r="X253" s="27"/>
      <c r="Y253" s="27"/>
      <c r="Z253" s="27"/>
      <c r="AA253" s="27"/>
      <c r="AB253" s="27"/>
      <c r="AC253" s="27"/>
      <c r="AD253" s="27"/>
      <c r="AE253" s="27"/>
      <c r="AF253" s="28"/>
      <c r="AG253" s="153"/>
      <c r="AH253" s="28"/>
      <c r="AI253" s="28"/>
      <c r="AJ253" s="28"/>
      <c r="AK253" s="28"/>
      <c r="AL253" s="28"/>
      <c r="AM253" s="28"/>
    </row>
    <row r="254" spans="1:39" ht="15.75" customHeight="1" x14ac:dyDescent="0.2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55"/>
      <c r="W254" s="27"/>
      <c r="X254" s="27"/>
      <c r="Y254" s="27"/>
      <c r="Z254" s="27"/>
      <c r="AA254" s="27"/>
      <c r="AB254" s="27"/>
      <c r="AC254" s="27"/>
      <c r="AD254" s="27"/>
      <c r="AE254" s="27"/>
      <c r="AF254" s="28"/>
      <c r="AG254" s="153"/>
      <c r="AH254" s="28"/>
      <c r="AI254" s="28"/>
      <c r="AJ254" s="28"/>
      <c r="AK254" s="28"/>
      <c r="AL254" s="28"/>
      <c r="AM254" s="28"/>
    </row>
    <row r="255" spans="1:39" ht="15.75" customHeight="1" x14ac:dyDescent="0.2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55"/>
      <c r="W255" s="27"/>
      <c r="X255" s="27"/>
      <c r="Y255" s="27"/>
      <c r="Z255" s="27"/>
      <c r="AA255" s="27"/>
      <c r="AB255" s="27"/>
      <c r="AC255" s="27"/>
      <c r="AD255" s="27"/>
      <c r="AE255" s="27"/>
      <c r="AF255" s="28"/>
      <c r="AG255" s="153"/>
      <c r="AH255" s="28"/>
      <c r="AI255" s="28"/>
      <c r="AJ255" s="28"/>
      <c r="AK255" s="28"/>
      <c r="AL255" s="28"/>
      <c r="AM255" s="28"/>
    </row>
    <row r="256" spans="1:39" ht="15.75" customHeight="1" x14ac:dyDescent="0.2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55"/>
      <c r="W256" s="27"/>
      <c r="X256" s="27"/>
      <c r="Y256" s="27"/>
      <c r="Z256" s="27"/>
      <c r="AA256" s="27"/>
      <c r="AB256" s="27"/>
      <c r="AC256" s="27"/>
      <c r="AD256" s="27"/>
      <c r="AE256" s="27"/>
      <c r="AF256" s="28"/>
      <c r="AG256" s="153"/>
      <c r="AH256" s="28"/>
      <c r="AI256" s="28"/>
      <c r="AJ256" s="28"/>
      <c r="AK256" s="28"/>
      <c r="AL256" s="28"/>
      <c r="AM256" s="28"/>
    </row>
    <row r="257" spans="1:39" ht="15.75" customHeight="1" x14ac:dyDescent="0.2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55"/>
      <c r="W257" s="27"/>
      <c r="X257" s="27"/>
      <c r="Y257" s="27"/>
      <c r="Z257" s="27"/>
      <c r="AA257" s="27"/>
      <c r="AB257" s="27"/>
      <c r="AC257" s="27"/>
      <c r="AD257" s="27"/>
      <c r="AE257" s="27"/>
      <c r="AF257" s="28"/>
      <c r="AG257" s="153"/>
      <c r="AH257" s="28"/>
      <c r="AI257" s="28"/>
      <c r="AJ257" s="28"/>
      <c r="AK257" s="28"/>
      <c r="AL257" s="28"/>
      <c r="AM257" s="28"/>
    </row>
    <row r="258" spans="1:39" ht="15.75" customHeight="1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55"/>
      <c r="W258" s="27"/>
      <c r="X258" s="27"/>
      <c r="Y258" s="27"/>
      <c r="Z258" s="27"/>
      <c r="AA258" s="27"/>
      <c r="AB258" s="27"/>
      <c r="AC258" s="27"/>
      <c r="AD258" s="27"/>
      <c r="AE258" s="27"/>
      <c r="AF258" s="28"/>
      <c r="AG258" s="153"/>
      <c r="AH258" s="28"/>
      <c r="AI258" s="28"/>
      <c r="AJ258" s="28"/>
      <c r="AK258" s="28"/>
      <c r="AL258" s="28"/>
      <c r="AM258" s="28"/>
    </row>
    <row r="259" spans="1:39" ht="15.75" customHeight="1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55"/>
      <c r="W259" s="27"/>
      <c r="X259" s="27"/>
      <c r="Y259" s="27"/>
      <c r="Z259" s="27"/>
      <c r="AA259" s="27"/>
      <c r="AB259" s="27"/>
      <c r="AC259" s="27"/>
      <c r="AD259" s="27"/>
      <c r="AE259" s="27"/>
      <c r="AF259" s="28"/>
      <c r="AG259" s="153"/>
      <c r="AH259" s="28"/>
      <c r="AI259" s="28"/>
      <c r="AJ259" s="28"/>
      <c r="AK259" s="28"/>
      <c r="AL259" s="28"/>
      <c r="AM259" s="28"/>
    </row>
    <row r="260" spans="1:39" ht="15.75" customHeight="1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55"/>
      <c r="W260" s="27"/>
      <c r="X260" s="27"/>
      <c r="Y260" s="27"/>
      <c r="Z260" s="27"/>
      <c r="AA260" s="27"/>
      <c r="AB260" s="27"/>
      <c r="AC260" s="27"/>
      <c r="AD260" s="27"/>
      <c r="AE260" s="27"/>
      <c r="AF260" s="28"/>
      <c r="AG260" s="153"/>
      <c r="AH260" s="28"/>
      <c r="AI260" s="28"/>
      <c r="AJ260" s="28"/>
      <c r="AK260" s="28"/>
      <c r="AL260" s="28"/>
      <c r="AM260" s="28"/>
    </row>
    <row r="261" spans="1:39" ht="15.75" customHeight="1" x14ac:dyDescent="0.2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55"/>
      <c r="W261" s="27"/>
      <c r="X261" s="27"/>
      <c r="Y261" s="27"/>
      <c r="Z261" s="27"/>
      <c r="AA261" s="27"/>
      <c r="AB261" s="27"/>
      <c r="AC261" s="27"/>
      <c r="AD261" s="27"/>
      <c r="AE261" s="27"/>
      <c r="AF261" s="28"/>
      <c r="AG261" s="153"/>
      <c r="AH261" s="28"/>
      <c r="AI261" s="28"/>
      <c r="AJ261" s="28"/>
      <c r="AK261" s="28"/>
      <c r="AL261" s="28"/>
      <c r="AM261" s="28"/>
    </row>
    <row r="262" spans="1:39" ht="15.75" customHeight="1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55"/>
      <c r="W262" s="27"/>
      <c r="X262" s="27"/>
      <c r="Y262" s="27"/>
      <c r="Z262" s="27"/>
      <c r="AA262" s="27"/>
      <c r="AB262" s="27"/>
      <c r="AC262" s="27"/>
      <c r="AD262" s="27"/>
      <c r="AE262" s="27"/>
      <c r="AF262" s="28"/>
      <c r="AG262" s="153"/>
      <c r="AH262" s="28"/>
      <c r="AI262" s="28"/>
      <c r="AJ262" s="28"/>
      <c r="AK262" s="28"/>
      <c r="AL262" s="28"/>
      <c r="AM262" s="28"/>
    </row>
    <row r="263" spans="1:39" ht="15.75" customHeight="1" x14ac:dyDescent="0.2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55"/>
      <c r="W263" s="27"/>
      <c r="X263" s="27"/>
      <c r="Y263" s="27"/>
      <c r="Z263" s="27"/>
      <c r="AA263" s="27"/>
      <c r="AB263" s="27"/>
      <c r="AC263" s="27"/>
      <c r="AD263" s="27"/>
      <c r="AE263" s="27"/>
      <c r="AF263" s="28"/>
      <c r="AG263" s="153"/>
      <c r="AH263" s="28"/>
      <c r="AI263" s="28"/>
      <c r="AJ263" s="28"/>
      <c r="AK263" s="28"/>
      <c r="AL263" s="28"/>
      <c r="AM263" s="28"/>
    </row>
    <row r="264" spans="1:39" ht="15.75" customHeight="1" x14ac:dyDescent="0.2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55"/>
      <c r="W264" s="27"/>
      <c r="X264" s="27"/>
      <c r="Y264" s="27"/>
      <c r="Z264" s="27"/>
      <c r="AA264" s="27"/>
      <c r="AB264" s="27"/>
      <c r="AC264" s="27"/>
      <c r="AD264" s="27"/>
      <c r="AE264" s="27"/>
      <c r="AF264" s="28"/>
      <c r="AG264" s="153"/>
      <c r="AH264" s="28"/>
      <c r="AI264" s="28"/>
      <c r="AJ264" s="28"/>
      <c r="AK264" s="28"/>
      <c r="AL264" s="28"/>
      <c r="AM264" s="28"/>
    </row>
    <row r="265" spans="1:39" ht="15.75" customHeight="1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55"/>
      <c r="W265" s="27"/>
      <c r="X265" s="27"/>
      <c r="Y265" s="27"/>
      <c r="Z265" s="27"/>
      <c r="AA265" s="27"/>
      <c r="AB265" s="27"/>
      <c r="AC265" s="27"/>
      <c r="AD265" s="27"/>
      <c r="AE265" s="27"/>
      <c r="AF265" s="28"/>
      <c r="AG265" s="153"/>
      <c r="AH265" s="28"/>
      <c r="AI265" s="28"/>
      <c r="AJ265" s="28"/>
      <c r="AK265" s="28"/>
      <c r="AL265" s="28"/>
      <c r="AM265" s="28"/>
    </row>
    <row r="266" spans="1:39" ht="15.75" customHeight="1" x14ac:dyDescent="0.2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55"/>
      <c r="W266" s="27"/>
      <c r="X266" s="27"/>
      <c r="Y266" s="27"/>
      <c r="Z266" s="27"/>
      <c r="AA266" s="27"/>
      <c r="AB266" s="27"/>
      <c r="AC266" s="27"/>
      <c r="AD266" s="27"/>
      <c r="AE266" s="27"/>
      <c r="AF266" s="28"/>
      <c r="AG266" s="153"/>
      <c r="AH266" s="28"/>
      <c r="AI266" s="28"/>
      <c r="AJ266" s="28"/>
      <c r="AK266" s="28"/>
      <c r="AL266" s="28"/>
      <c r="AM266" s="28"/>
    </row>
    <row r="267" spans="1:39" ht="15.75" customHeight="1" x14ac:dyDescent="0.2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55"/>
      <c r="W267" s="27"/>
      <c r="X267" s="27"/>
      <c r="Y267" s="27"/>
      <c r="Z267" s="27"/>
      <c r="AA267" s="27"/>
      <c r="AB267" s="27"/>
      <c r="AC267" s="27"/>
      <c r="AD267" s="27"/>
      <c r="AE267" s="27"/>
      <c r="AF267" s="28"/>
      <c r="AG267" s="153"/>
      <c r="AH267" s="28"/>
      <c r="AI267" s="28"/>
      <c r="AJ267" s="28"/>
      <c r="AK267" s="28"/>
      <c r="AL267" s="28"/>
      <c r="AM267" s="28"/>
    </row>
    <row r="268" spans="1:39" ht="15.75" customHeight="1" x14ac:dyDescent="0.2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55"/>
      <c r="W268" s="27"/>
      <c r="X268" s="27"/>
      <c r="Y268" s="27"/>
      <c r="Z268" s="27"/>
      <c r="AA268" s="27"/>
      <c r="AB268" s="27"/>
      <c r="AC268" s="27"/>
      <c r="AD268" s="27"/>
      <c r="AE268" s="27"/>
      <c r="AF268" s="28"/>
      <c r="AG268" s="153"/>
      <c r="AH268" s="28"/>
      <c r="AI268" s="28"/>
      <c r="AJ268" s="28"/>
      <c r="AK268" s="28"/>
      <c r="AL268" s="28"/>
      <c r="AM268" s="28"/>
    </row>
    <row r="269" spans="1:39" ht="15.75" customHeight="1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55"/>
      <c r="W269" s="27"/>
      <c r="X269" s="27"/>
      <c r="Y269" s="27"/>
      <c r="Z269" s="27"/>
      <c r="AA269" s="27"/>
      <c r="AB269" s="27"/>
      <c r="AC269" s="27"/>
      <c r="AD269" s="27"/>
      <c r="AE269" s="27"/>
      <c r="AF269" s="28"/>
      <c r="AG269" s="153"/>
      <c r="AH269" s="28"/>
      <c r="AI269" s="28"/>
      <c r="AJ269" s="28"/>
      <c r="AK269" s="28"/>
      <c r="AL269" s="28"/>
      <c r="AM269" s="28"/>
    </row>
    <row r="270" spans="1:39" ht="15.75" customHeight="1" x14ac:dyDescent="0.2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55"/>
      <c r="W270" s="27"/>
      <c r="X270" s="27"/>
      <c r="Y270" s="27"/>
      <c r="Z270" s="27"/>
      <c r="AA270" s="27"/>
      <c r="AB270" s="27"/>
      <c r="AC270" s="27"/>
      <c r="AD270" s="27"/>
      <c r="AE270" s="27"/>
      <c r="AF270" s="28"/>
      <c r="AG270" s="153"/>
      <c r="AH270" s="28"/>
      <c r="AI270" s="28"/>
      <c r="AJ270" s="28"/>
      <c r="AK270" s="28"/>
      <c r="AL270" s="28"/>
      <c r="AM270" s="28"/>
    </row>
    <row r="271" spans="1:39" ht="15.75" customHeight="1" x14ac:dyDescent="0.2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55"/>
      <c r="W271" s="27"/>
      <c r="X271" s="27"/>
      <c r="Y271" s="27"/>
      <c r="Z271" s="27"/>
      <c r="AA271" s="27"/>
      <c r="AB271" s="27"/>
      <c r="AC271" s="27"/>
      <c r="AD271" s="27"/>
      <c r="AE271" s="27"/>
      <c r="AF271" s="28"/>
      <c r="AG271" s="153"/>
      <c r="AH271" s="28"/>
      <c r="AI271" s="28"/>
      <c r="AJ271" s="28"/>
      <c r="AK271" s="28"/>
      <c r="AL271" s="28"/>
      <c r="AM271" s="28"/>
    </row>
    <row r="272" spans="1:39" ht="15.75" customHeight="1" x14ac:dyDescent="0.2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55"/>
      <c r="W272" s="27"/>
      <c r="X272" s="27"/>
      <c r="Y272" s="27"/>
      <c r="Z272" s="27"/>
      <c r="AA272" s="27"/>
      <c r="AB272" s="27"/>
      <c r="AC272" s="27"/>
      <c r="AD272" s="27"/>
      <c r="AE272" s="27"/>
      <c r="AF272" s="28"/>
      <c r="AG272" s="153"/>
      <c r="AH272" s="28"/>
      <c r="AI272" s="28"/>
      <c r="AJ272" s="28"/>
      <c r="AK272" s="28"/>
      <c r="AL272" s="28"/>
      <c r="AM272" s="28"/>
    </row>
    <row r="273" spans="1:39" ht="15.75" customHeight="1" x14ac:dyDescent="0.2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55"/>
      <c r="W273" s="27"/>
      <c r="X273" s="27"/>
      <c r="Y273" s="27"/>
      <c r="Z273" s="27"/>
      <c r="AA273" s="27"/>
      <c r="AB273" s="27"/>
      <c r="AC273" s="27"/>
      <c r="AD273" s="27"/>
      <c r="AE273" s="27"/>
      <c r="AF273" s="28"/>
      <c r="AG273" s="153"/>
      <c r="AH273" s="28"/>
      <c r="AI273" s="28"/>
      <c r="AJ273" s="28"/>
      <c r="AK273" s="28"/>
      <c r="AL273" s="28"/>
      <c r="AM273" s="28"/>
    </row>
    <row r="274" spans="1:39" ht="15.75" customHeight="1" x14ac:dyDescent="0.2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55"/>
      <c r="W274" s="27"/>
      <c r="X274" s="27"/>
      <c r="Y274" s="27"/>
      <c r="Z274" s="27"/>
      <c r="AA274" s="27"/>
      <c r="AB274" s="27"/>
      <c r="AC274" s="27"/>
      <c r="AD274" s="27"/>
      <c r="AE274" s="27"/>
      <c r="AF274" s="28"/>
      <c r="AG274" s="153"/>
      <c r="AH274" s="28"/>
      <c r="AI274" s="28"/>
      <c r="AJ274" s="28"/>
      <c r="AK274" s="28"/>
      <c r="AL274" s="28"/>
      <c r="AM274" s="28"/>
    </row>
    <row r="275" spans="1:39" ht="15.75" customHeight="1" x14ac:dyDescent="0.2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55"/>
      <c r="W275" s="27"/>
      <c r="X275" s="27"/>
      <c r="Y275" s="27"/>
      <c r="Z275" s="27"/>
      <c r="AA275" s="27"/>
      <c r="AB275" s="27"/>
      <c r="AC275" s="27"/>
      <c r="AD275" s="27"/>
      <c r="AE275" s="27"/>
      <c r="AF275" s="28"/>
      <c r="AG275" s="153"/>
      <c r="AH275" s="28"/>
      <c r="AI275" s="28"/>
      <c r="AJ275" s="28"/>
      <c r="AK275" s="28"/>
      <c r="AL275" s="28"/>
      <c r="AM275" s="28"/>
    </row>
    <row r="276" spans="1:39" ht="15.75" customHeight="1" x14ac:dyDescent="0.2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55"/>
      <c r="W276" s="27"/>
      <c r="X276" s="27"/>
      <c r="Y276" s="27"/>
      <c r="Z276" s="27"/>
      <c r="AA276" s="27"/>
      <c r="AB276" s="27"/>
      <c r="AC276" s="27"/>
      <c r="AD276" s="27"/>
      <c r="AE276" s="27"/>
      <c r="AF276" s="28"/>
      <c r="AG276" s="153"/>
      <c r="AH276" s="28"/>
      <c r="AI276" s="28"/>
      <c r="AJ276" s="28"/>
      <c r="AK276" s="28"/>
      <c r="AL276" s="28"/>
      <c r="AM276" s="28"/>
    </row>
    <row r="277" spans="1:39" ht="15.75" customHeight="1" x14ac:dyDescent="0.2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55"/>
      <c r="W277" s="27"/>
      <c r="X277" s="27"/>
      <c r="Y277" s="27"/>
      <c r="Z277" s="27"/>
      <c r="AA277" s="27"/>
      <c r="AB277" s="27"/>
      <c r="AC277" s="27"/>
      <c r="AD277" s="27"/>
      <c r="AE277" s="27"/>
      <c r="AF277" s="28"/>
      <c r="AG277" s="153"/>
      <c r="AH277" s="28"/>
      <c r="AI277" s="28"/>
      <c r="AJ277" s="28"/>
      <c r="AK277" s="28"/>
      <c r="AL277" s="28"/>
      <c r="AM277" s="28"/>
    </row>
    <row r="278" spans="1:39" ht="15.75" customHeight="1" x14ac:dyDescent="0.2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55"/>
      <c r="W278" s="27"/>
      <c r="X278" s="27"/>
      <c r="Y278" s="27"/>
      <c r="Z278" s="27"/>
      <c r="AA278" s="27"/>
      <c r="AB278" s="27"/>
      <c r="AC278" s="27"/>
      <c r="AD278" s="27"/>
      <c r="AE278" s="27"/>
      <c r="AF278" s="28"/>
      <c r="AG278" s="153"/>
      <c r="AH278" s="28"/>
      <c r="AI278" s="28"/>
      <c r="AJ278" s="28"/>
      <c r="AK278" s="28"/>
      <c r="AL278" s="28"/>
      <c r="AM278" s="28"/>
    </row>
    <row r="279" spans="1:39" ht="15.75" customHeight="1" x14ac:dyDescent="0.2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55"/>
      <c r="W279" s="27"/>
      <c r="X279" s="27"/>
      <c r="Y279" s="27"/>
      <c r="Z279" s="27"/>
      <c r="AA279" s="27"/>
      <c r="AB279" s="27"/>
      <c r="AC279" s="27"/>
      <c r="AD279" s="27"/>
      <c r="AE279" s="27"/>
      <c r="AF279" s="28"/>
      <c r="AG279" s="153"/>
      <c r="AH279" s="28"/>
      <c r="AI279" s="28"/>
      <c r="AJ279" s="28"/>
      <c r="AK279" s="28"/>
      <c r="AL279" s="28"/>
      <c r="AM279" s="28"/>
    </row>
    <row r="280" spans="1:39" ht="15.75" customHeight="1" x14ac:dyDescent="0.2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55"/>
      <c r="W280" s="27"/>
      <c r="X280" s="27"/>
      <c r="Y280" s="27"/>
      <c r="Z280" s="27"/>
      <c r="AA280" s="27"/>
      <c r="AB280" s="27"/>
      <c r="AC280" s="27"/>
      <c r="AD280" s="27"/>
      <c r="AE280" s="27"/>
      <c r="AF280" s="28"/>
      <c r="AG280" s="153"/>
      <c r="AH280" s="28"/>
      <c r="AI280" s="28"/>
      <c r="AJ280" s="28"/>
      <c r="AK280" s="28"/>
      <c r="AL280" s="28"/>
      <c r="AM280" s="28"/>
    </row>
    <row r="281" spans="1:39" ht="15.75" customHeight="1" x14ac:dyDescent="0.2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55"/>
      <c r="W281" s="27"/>
      <c r="X281" s="27"/>
      <c r="Y281" s="27"/>
      <c r="Z281" s="27"/>
      <c r="AA281" s="27"/>
      <c r="AB281" s="27"/>
      <c r="AC281" s="27"/>
      <c r="AD281" s="27"/>
      <c r="AE281" s="27"/>
      <c r="AF281" s="28"/>
      <c r="AG281" s="153"/>
      <c r="AH281" s="28"/>
      <c r="AI281" s="28"/>
      <c r="AJ281" s="28"/>
      <c r="AK281" s="28"/>
      <c r="AL281" s="28"/>
      <c r="AM281" s="28"/>
    </row>
    <row r="282" spans="1:39" ht="15.75" customHeight="1" x14ac:dyDescent="0.2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55"/>
      <c r="W282" s="27"/>
      <c r="X282" s="27"/>
      <c r="Y282" s="27"/>
      <c r="Z282" s="27"/>
      <c r="AA282" s="27"/>
      <c r="AB282" s="27"/>
      <c r="AC282" s="27"/>
      <c r="AD282" s="27"/>
      <c r="AE282" s="27"/>
      <c r="AF282" s="28"/>
      <c r="AG282" s="153"/>
      <c r="AH282" s="28"/>
      <c r="AI282" s="28"/>
      <c r="AJ282" s="28"/>
      <c r="AK282" s="28"/>
      <c r="AL282" s="28"/>
      <c r="AM282" s="28"/>
    </row>
    <row r="283" spans="1:39" ht="15.75" customHeight="1" x14ac:dyDescent="0.2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55"/>
      <c r="W283" s="27"/>
      <c r="X283" s="27"/>
      <c r="Y283" s="27"/>
      <c r="Z283" s="27"/>
      <c r="AA283" s="27"/>
      <c r="AB283" s="27"/>
      <c r="AC283" s="27"/>
      <c r="AD283" s="27"/>
      <c r="AE283" s="27"/>
      <c r="AF283" s="28"/>
      <c r="AG283" s="153"/>
      <c r="AH283" s="28"/>
      <c r="AI283" s="28"/>
      <c r="AJ283" s="28"/>
      <c r="AK283" s="28"/>
      <c r="AL283" s="28"/>
      <c r="AM283" s="28"/>
    </row>
    <row r="284" spans="1:39" ht="15.75" customHeight="1" x14ac:dyDescent="0.2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55"/>
      <c r="W284" s="27"/>
      <c r="X284" s="27"/>
      <c r="Y284" s="27"/>
      <c r="Z284" s="27"/>
      <c r="AA284" s="27"/>
      <c r="AB284" s="27"/>
      <c r="AC284" s="27"/>
      <c r="AD284" s="27"/>
      <c r="AE284" s="27"/>
      <c r="AF284" s="28"/>
      <c r="AG284" s="153"/>
      <c r="AH284" s="28"/>
      <c r="AI284" s="28"/>
      <c r="AJ284" s="28"/>
      <c r="AK284" s="28"/>
      <c r="AL284" s="28"/>
      <c r="AM284" s="28"/>
    </row>
    <row r="285" spans="1:39" ht="15.75" customHeight="1" x14ac:dyDescent="0.2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55"/>
      <c r="W285" s="27"/>
      <c r="X285" s="27"/>
      <c r="Y285" s="27"/>
      <c r="Z285" s="27"/>
      <c r="AA285" s="27"/>
      <c r="AB285" s="27"/>
      <c r="AC285" s="27"/>
      <c r="AD285" s="27"/>
      <c r="AE285" s="27"/>
      <c r="AF285" s="28"/>
      <c r="AG285" s="153"/>
      <c r="AH285" s="28"/>
      <c r="AI285" s="28"/>
      <c r="AJ285" s="28"/>
      <c r="AK285" s="28"/>
      <c r="AL285" s="28"/>
      <c r="AM285" s="28"/>
    </row>
    <row r="286" spans="1:39" ht="15.75" customHeight="1" x14ac:dyDescent="0.2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55"/>
      <c r="W286" s="27"/>
      <c r="X286" s="27"/>
      <c r="Y286" s="27"/>
      <c r="Z286" s="27"/>
      <c r="AA286" s="27"/>
      <c r="AB286" s="27"/>
      <c r="AC286" s="27"/>
      <c r="AD286" s="27"/>
      <c r="AE286" s="27"/>
      <c r="AF286" s="28"/>
      <c r="AG286" s="153"/>
      <c r="AH286" s="28"/>
      <c r="AI286" s="28"/>
      <c r="AJ286" s="28"/>
      <c r="AK286" s="28"/>
      <c r="AL286" s="28"/>
      <c r="AM286" s="28"/>
    </row>
    <row r="287" spans="1:39" ht="15.75" customHeight="1" x14ac:dyDescent="0.2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55"/>
      <c r="W287" s="27"/>
      <c r="X287" s="27"/>
      <c r="Y287" s="27"/>
      <c r="Z287" s="27"/>
      <c r="AA287" s="27"/>
      <c r="AB287" s="27"/>
      <c r="AC287" s="27"/>
      <c r="AD287" s="27"/>
      <c r="AE287" s="27"/>
      <c r="AF287" s="28"/>
      <c r="AG287" s="153"/>
      <c r="AH287" s="28"/>
      <c r="AI287" s="28"/>
      <c r="AJ287" s="28"/>
      <c r="AK287" s="28"/>
      <c r="AL287" s="28"/>
      <c r="AM287" s="28"/>
    </row>
    <row r="288" spans="1:39" ht="15.75" customHeight="1" x14ac:dyDescent="0.2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55"/>
      <c r="W288" s="27"/>
      <c r="X288" s="27"/>
      <c r="Y288" s="27"/>
      <c r="Z288" s="27"/>
      <c r="AA288" s="27"/>
      <c r="AB288" s="27"/>
      <c r="AC288" s="27"/>
      <c r="AD288" s="27"/>
      <c r="AE288" s="27"/>
      <c r="AF288" s="28"/>
      <c r="AG288" s="153"/>
      <c r="AH288" s="28"/>
      <c r="AI288" s="28"/>
      <c r="AJ288" s="28"/>
      <c r="AK288" s="28"/>
      <c r="AL288" s="28"/>
      <c r="AM288" s="28"/>
    </row>
    <row r="289" spans="1:39" ht="15.75" customHeight="1" x14ac:dyDescent="0.2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55"/>
      <c r="W289" s="27"/>
      <c r="X289" s="27"/>
      <c r="Y289" s="27"/>
      <c r="Z289" s="27"/>
      <c r="AA289" s="27"/>
      <c r="AB289" s="27"/>
      <c r="AC289" s="27"/>
      <c r="AD289" s="27"/>
      <c r="AE289" s="27"/>
      <c r="AF289" s="28"/>
      <c r="AG289" s="153"/>
      <c r="AH289" s="28"/>
      <c r="AI289" s="28"/>
      <c r="AJ289" s="28"/>
      <c r="AK289" s="28"/>
      <c r="AL289" s="28"/>
      <c r="AM289" s="28"/>
    </row>
    <row r="290" spans="1:39" ht="15.75" customHeight="1" x14ac:dyDescent="0.2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55"/>
      <c r="W290" s="27"/>
      <c r="X290" s="27"/>
      <c r="Y290" s="27"/>
      <c r="Z290" s="27"/>
      <c r="AA290" s="27"/>
      <c r="AB290" s="27"/>
      <c r="AC290" s="27"/>
      <c r="AD290" s="27"/>
      <c r="AE290" s="27"/>
      <c r="AF290" s="28"/>
      <c r="AG290" s="153"/>
      <c r="AH290" s="28"/>
      <c r="AI290" s="28"/>
      <c r="AJ290" s="28"/>
      <c r="AK290" s="28"/>
      <c r="AL290" s="28"/>
      <c r="AM290" s="28"/>
    </row>
    <row r="291" spans="1:39" ht="15.75" customHeight="1" x14ac:dyDescent="0.2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55"/>
      <c r="W291" s="27"/>
      <c r="X291" s="27"/>
      <c r="Y291" s="27"/>
      <c r="Z291" s="27"/>
      <c r="AA291" s="27"/>
      <c r="AB291" s="27"/>
      <c r="AC291" s="27"/>
      <c r="AD291" s="27"/>
      <c r="AE291" s="27"/>
      <c r="AF291" s="28"/>
      <c r="AG291" s="153"/>
      <c r="AH291" s="28"/>
      <c r="AI291" s="28"/>
      <c r="AJ291" s="28"/>
      <c r="AK291" s="28"/>
      <c r="AL291" s="28"/>
      <c r="AM291" s="28"/>
    </row>
    <row r="292" spans="1:39" ht="15.75" customHeight="1" x14ac:dyDescent="0.2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55"/>
      <c r="W292" s="27"/>
      <c r="X292" s="27"/>
      <c r="Y292" s="27"/>
      <c r="Z292" s="27"/>
      <c r="AA292" s="27"/>
      <c r="AB292" s="27"/>
      <c r="AC292" s="27"/>
      <c r="AD292" s="27"/>
      <c r="AE292" s="27"/>
      <c r="AF292" s="28"/>
      <c r="AG292" s="153"/>
      <c r="AH292" s="28"/>
      <c r="AI292" s="28"/>
      <c r="AJ292" s="28"/>
      <c r="AK292" s="28"/>
      <c r="AL292" s="28"/>
      <c r="AM292" s="28"/>
    </row>
    <row r="293" spans="1:39" ht="15.75" customHeight="1" x14ac:dyDescent="0.2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55"/>
      <c r="W293" s="27"/>
      <c r="X293" s="27"/>
      <c r="Y293" s="27"/>
      <c r="Z293" s="27"/>
      <c r="AA293" s="27"/>
      <c r="AB293" s="27"/>
      <c r="AC293" s="27"/>
      <c r="AD293" s="27"/>
      <c r="AE293" s="27"/>
      <c r="AF293" s="28"/>
      <c r="AG293" s="153"/>
      <c r="AH293" s="28"/>
      <c r="AI293" s="28"/>
      <c r="AJ293" s="28"/>
      <c r="AK293" s="28"/>
      <c r="AL293" s="28"/>
      <c r="AM293" s="28"/>
    </row>
    <row r="294" spans="1:39" ht="15.75" customHeight="1" x14ac:dyDescent="0.2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55"/>
      <c r="W294" s="27"/>
      <c r="X294" s="27"/>
      <c r="Y294" s="27"/>
      <c r="Z294" s="27"/>
      <c r="AA294" s="27"/>
      <c r="AB294" s="27"/>
      <c r="AC294" s="27"/>
      <c r="AD294" s="27"/>
      <c r="AE294" s="27"/>
      <c r="AF294" s="28"/>
      <c r="AG294" s="153"/>
      <c r="AH294" s="28"/>
      <c r="AI294" s="28"/>
      <c r="AJ294" s="28"/>
      <c r="AK294" s="28"/>
      <c r="AL294" s="28"/>
      <c r="AM294" s="28"/>
    </row>
    <row r="295" spans="1:39" ht="15.75" customHeight="1" x14ac:dyDescent="0.2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55"/>
      <c r="W295" s="27"/>
      <c r="X295" s="27"/>
      <c r="Y295" s="27"/>
      <c r="Z295" s="27"/>
      <c r="AA295" s="27"/>
      <c r="AB295" s="27"/>
      <c r="AC295" s="27"/>
      <c r="AD295" s="27"/>
      <c r="AE295" s="27"/>
      <c r="AF295" s="28"/>
      <c r="AG295" s="153"/>
      <c r="AH295" s="28"/>
      <c r="AI295" s="28"/>
      <c r="AJ295" s="28"/>
      <c r="AK295" s="28"/>
      <c r="AL295" s="28"/>
      <c r="AM295" s="28"/>
    </row>
    <row r="296" spans="1:39" ht="15.75" customHeight="1" x14ac:dyDescent="0.2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55"/>
      <c r="W296" s="27"/>
      <c r="X296" s="27"/>
      <c r="Y296" s="27"/>
      <c r="Z296" s="27"/>
      <c r="AA296" s="27"/>
      <c r="AB296" s="27"/>
      <c r="AC296" s="27"/>
      <c r="AD296" s="27"/>
      <c r="AE296" s="27"/>
      <c r="AF296" s="28"/>
      <c r="AG296" s="153"/>
      <c r="AH296" s="28"/>
      <c r="AI296" s="28"/>
      <c r="AJ296" s="28"/>
      <c r="AK296" s="28"/>
      <c r="AL296" s="28"/>
      <c r="AM296" s="28"/>
    </row>
    <row r="297" spans="1:39" ht="15.75" customHeight="1" x14ac:dyDescent="0.2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55"/>
      <c r="W297" s="27"/>
      <c r="X297" s="27"/>
      <c r="Y297" s="27"/>
      <c r="Z297" s="27"/>
      <c r="AA297" s="27"/>
      <c r="AB297" s="27"/>
      <c r="AC297" s="27"/>
      <c r="AD297" s="27"/>
      <c r="AE297" s="27"/>
      <c r="AF297" s="28"/>
      <c r="AG297" s="153"/>
      <c r="AH297" s="28"/>
      <c r="AI297" s="28"/>
      <c r="AJ297" s="28"/>
      <c r="AK297" s="28"/>
      <c r="AL297" s="28"/>
      <c r="AM297" s="28"/>
    </row>
    <row r="298" spans="1:39" ht="15.75" customHeight="1" x14ac:dyDescent="0.2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55"/>
      <c r="W298" s="27"/>
      <c r="X298" s="27"/>
      <c r="Y298" s="27"/>
      <c r="Z298" s="27"/>
      <c r="AA298" s="27"/>
      <c r="AB298" s="27"/>
      <c r="AC298" s="27"/>
      <c r="AD298" s="27"/>
      <c r="AE298" s="27"/>
      <c r="AF298" s="28"/>
      <c r="AG298" s="153"/>
      <c r="AH298" s="28"/>
      <c r="AI298" s="28"/>
      <c r="AJ298" s="28"/>
      <c r="AK298" s="28"/>
      <c r="AL298" s="28"/>
      <c r="AM298" s="28"/>
    </row>
    <row r="299" spans="1:39" ht="15.75" customHeight="1" x14ac:dyDescent="0.2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55"/>
      <c r="W299" s="27"/>
      <c r="X299" s="27"/>
      <c r="Y299" s="27"/>
      <c r="Z299" s="27"/>
      <c r="AA299" s="27"/>
      <c r="AB299" s="27"/>
      <c r="AC299" s="27"/>
      <c r="AD299" s="27"/>
      <c r="AE299" s="27"/>
      <c r="AF299" s="28"/>
      <c r="AG299" s="153"/>
      <c r="AH299" s="28"/>
      <c r="AI299" s="28"/>
      <c r="AJ299" s="28"/>
      <c r="AK299" s="28"/>
      <c r="AL299" s="28"/>
      <c r="AM299" s="28"/>
    </row>
    <row r="300" spans="1:39" ht="15.75" customHeight="1" x14ac:dyDescent="0.2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55"/>
      <c r="W300" s="27"/>
      <c r="X300" s="27"/>
      <c r="Y300" s="27"/>
      <c r="Z300" s="27"/>
      <c r="AA300" s="27"/>
      <c r="AB300" s="27"/>
      <c r="AC300" s="27"/>
      <c r="AD300" s="27"/>
      <c r="AE300" s="27"/>
      <c r="AF300" s="28"/>
      <c r="AG300" s="153"/>
      <c r="AH300" s="28"/>
      <c r="AI300" s="28"/>
      <c r="AJ300" s="28"/>
      <c r="AK300" s="28"/>
      <c r="AL300" s="28"/>
      <c r="AM300" s="28"/>
    </row>
    <row r="301" spans="1:39" ht="15.75" customHeight="1" x14ac:dyDescent="0.2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55"/>
      <c r="W301" s="27"/>
      <c r="X301" s="27"/>
      <c r="Y301" s="27"/>
      <c r="Z301" s="27"/>
      <c r="AA301" s="27"/>
      <c r="AB301" s="27"/>
      <c r="AC301" s="27"/>
      <c r="AD301" s="27"/>
      <c r="AE301" s="27"/>
      <c r="AF301" s="28"/>
      <c r="AG301" s="153"/>
      <c r="AH301" s="28"/>
      <c r="AI301" s="28"/>
      <c r="AJ301" s="28"/>
      <c r="AK301" s="28"/>
      <c r="AL301" s="28"/>
      <c r="AM301" s="28"/>
    </row>
    <row r="302" spans="1:39" ht="15.75" customHeight="1" x14ac:dyDescent="0.2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55"/>
      <c r="W302" s="27"/>
      <c r="X302" s="27"/>
      <c r="Y302" s="27"/>
      <c r="Z302" s="27"/>
      <c r="AA302" s="27"/>
      <c r="AB302" s="27"/>
      <c r="AC302" s="27"/>
      <c r="AD302" s="27"/>
      <c r="AE302" s="27"/>
      <c r="AF302" s="28"/>
      <c r="AG302" s="153"/>
      <c r="AH302" s="28"/>
      <c r="AI302" s="28"/>
      <c r="AJ302" s="28"/>
      <c r="AK302" s="28"/>
      <c r="AL302" s="28"/>
      <c r="AM302" s="28"/>
    </row>
    <row r="303" spans="1:39" ht="15.75" customHeight="1" x14ac:dyDescent="0.2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55"/>
      <c r="W303" s="27"/>
      <c r="X303" s="27"/>
      <c r="Y303" s="27"/>
      <c r="Z303" s="27"/>
      <c r="AA303" s="27"/>
      <c r="AB303" s="27"/>
      <c r="AC303" s="27"/>
      <c r="AD303" s="27"/>
      <c r="AE303" s="27"/>
      <c r="AF303" s="28"/>
      <c r="AG303" s="153"/>
      <c r="AH303" s="28"/>
      <c r="AI303" s="28"/>
      <c r="AJ303" s="28"/>
      <c r="AK303" s="28"/>
      <c r="AL303" s="28"/>
      <c r="AM303" s="28"/>
    </row>
    <row r="304" spans="1:39" ht="15.75" customHeight="1" x14ac:dyDescent="0.2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55"/>
      <c r="W304" s="27"/>
      <c r="X304" s="27"/>
      <c r="Y304" s="27"/>
      <c r="Z304" s="27"/>
      <c r="AA304" s="27"/>
      <c r="AB304" s="27"/>
      <c r="AC304" s="27"/>
      <c r="AD304" s="27"/>
      <c r="AE304" s="27"/>
      <c r="AF304" s="28"/>
      <c r="AG304" s="153"/>
      <c r="AH304" s="28"/>
      <c r="AI304" s="28"/>
      <c r="AJ304" s="28"/>
      <c r="AK304" s="28"/>
      <c r="AL304" s="28"/>
      <c r="AM304" s="28"/>
    </row>
    <row r="305" spans="1:39" ht="15.75" customHeight="1" x14ac:dyDescent="0.2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55"/>
      <c r="W305" s="27"/>
      <c r="X305" s="27"/>
      <c r="Y305" s="27"/>
      <c r="Z305" s="27"/>
      <c r="AA305" s="27"/>
      <c r="AB305" s="27"/>
      <c r="AC305" s="27"/>
      <c r="AD305" s="27"/>
      <c r="AE305" s="27"/>
      <c r="AF305" s="28"/>
      <c r="AG305" s="153"/>
      <c r="AH305" s="28"/>
      <c r="AI305" s="28"/>
      <c r="AJ305" s="28"/>
      <c r="AK305" s="28"/>
      <c r="AL305" s="28"/>
      <c r="AM305" s="28"/>
    </row>
    <row r="306" spans="1:39" ht="15.75" customHeight="1" x14ac:dyDescent="0.2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55"/>
      <c r="W306" s="27"/>
      <c r="X306" s="27"/>
      <c r="Y306" s="27"/>
      <c r="Z306" s="27"/>
      <c r="AA306" s="27"/>
      <c r="AB306" s="27"/>
      <c r="AC306" s="27"/>
      <c r="AD306" s="27"/>
      <c r="AE306" s="27"/>
      <c r="AF306" s="28"/>
      <c r="AG306" s="153"/>
      <c r="AH306" s="28"/>
      <c r="AI306" s="28"/>
      <c r="AJ306" s="28"/>
      <c r="AK306" s="28"/>
      <c r="AL306" s="28"/>
      <c r="AM306" s="28"/>
    </row>
    <row r="307" spans="1:39" ht="15.75" customHeight="1" x14ac:dyDescent="0.2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55"/>
      <c r="W307" s="27"/>
      <c r="X307" s="27"/>
      <c r="Y307" s="27"/>
      <c r="Z307" s="27"/>
      <c r="AA307" s="27"/>
      <c r="AB307" s="27"/>
      <c r="AC307" s="27"/>
      <c r="AD307" s="27"/>
      <c r="AE307" s="27"/>
      <c r="AF307" s="28"/>
      <c r="AG307" s="153"/>
      <c r="AH307" s="28"/>
      <c r="AI307" s="28"/>
      <c r="AJ307" s="28"/>
      <c r="AK307" s="28"/>
      <c r="AL307" s="28"/>
      <c r="AM307" s="28"/>
    </row>
    <row r="308" spans="1:39" ht="15.75" customHeight="1" x14ac:dyDescent="0.2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55"/>
      <c r="W308" s="27"/>
      <c r="X308" s="27"/>
      <c r="Y308" s="27"/>
      <c r="Z308" s="27"/>
      <c r="AA308" s="27"/>
      <c r="AB308" s="27"/>
      <c r="AC308" s="27"/>
      <c r="AD308" s="27"/>
      <c r="AE308" s="27"/>
      <c r="AF308" s="28"/>
      <c r="AG308" s="153"/>
      <c r="AH308" s="28"/>
      <c r="AI308" s="28"/>
      <c r="AJ308" s="28"/>
      <c r="AK308" s="28"/>
      <c r="AL308" s="28"/>
      <c r="AM308" s="28"/>
    </row>
    <row r="309" spans="1:39" ht="15.75" customHeight="1" x14ac:dyDescent="0.2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55"/>
      <c r="W309" s="27"/>
      <c r="X309" s="27"/>
      <c r="Y309" s="27"/>
      <c r="Z309" s="27"/>
      <c r="AA309" s="27"/>
      <c r="AB309" s="27"/>
      <c r="AC309" s="27"/>
      <c r="AD309" s="27"/>
      <c r="AE309" s="27"/>
      <c r="AF309" s="28"/>
      <c r="AG309" s="153"/>
      <c r="AH309" s="28"/>
      <c r="AI309" s="28"/>
      <c r="AJ309" s="28"/>
      <c r="AK309" s="28"/>
      <c r="AL309" s="28"/>
      <c r="AM309" s="28"/>
    </row>
    <row r="310" spans="1:39" ht="15.75" customHeight="1" x14ac:dyDescent="0.2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55"/>
      <c r="W310" s="27"/>
      <c r="X310" s="27"/>
      <c r="Y310" s="27"/>
      <c r="Z310" s="27"/>
      <c r="AA310" s="27"/>
      <c r="AB310" s="27"/>
      <c r="AC310" s="27"/>
      <c r="AD310" s="27"/>
      <c r="AE310" s="27"/>
      <c r="AF310" s="28"/>
      <c r="AG310" s="153"/>
      <c r="AH310" s="28"/>
      <c r="AI310" s="28"/>
      <c r="AJ310" s="28"/>
      <c r="AK310" s="28"/>
      <c r="AL310" s="28"/>
      <c r="AM310" s="28"/>
    </row>
    <row r="311" spans="1:39" ht="15.75" customHeight="1" x14ac:dyDescent="0.2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55"/>
      <c r="W311" s="27"/>
      <c r="X311" s="27"/>
      <c r="Y311" s="27"/>
      <c r="Z311" s="27"/>
      <c r="AA311" s="27"/>
      <c r="AB311" s="27"/>
      <c r="AC311" s="27"/>
      <c r="AD311" s="27"/>
      <c r="AE311" s="27"/>
      <c r="AF311" s="28"/>
      <c r="AG311" s="153"/>
      <c r="AH311" s="28"/>
      <c r="AI311" s="28"/>
      <c r="AJ311" s="28"/>
      <c r="AK311" s="28"/>
      <c r="AL311" s="28"/>
      <c r="AM311" s="28"/>
    </row>
    <row r="312" spans="1:39" ht="15.75" customHeight="1" x14ac:dyDescent="0.2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55"/>
      <c r="W312" s="27"/>
      <c r="X312" s="27"/>
      <c r="Y312" s="27"/>
      <c r="Z312" s="27"/>
      <c r="AA312" s="27"/>
      <c r="AB312" s="27"/>
      <c r="AC312" s="27"/>
      <c r="AD312" s="27"/>
      <c r="AE312" s="27"/>
      <c r="AF312" s="28"/>
      <c r="AG312" s="153"/>
      <c r="AH312" s="28"/>
      <c r="AI312" s="28"/>
      <c r="AJ312" s="28"/>
      <c r="AK312" s="28"/>
      <c r="AL312" s="28"/>
      <c r="AM312" s="28"/>
    </row>
    <row r="313" spans="1:39" ht="15.75" customHeight="1" x14ac:dyDescent="0.2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55"/>
      <c r="W313" s="27"/>
      <c r="X313" s="27"/>
      <c r="Y313" s="27"/>
      <c r="Z313" s="27"/>
      <c r="AA313" s="27"/>
      <c r="AB313" s="27"/>
      <c r="AC313" s="27"/>
      <c r="AD313" s="27"/>
      <c r="AE313" s="27"/>
      <c r="AF313" s="28"/>
      <c r="AG313" s="153"/>
      <c r="AH313" s="28"/>
      <c r="AI313" s="28"/>
      <c r="AJ313" s="28"/>
      <c r="AK313" s="28"/>
      <c r="AL313" s="28"/>
      <c r="AM313" s="28"/>
    </row>
    <row r="314" spans="1:39" ht="15.75" customHeight="1" x14ac:dyDescent="0.2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55"/>
      <c r="W314" s="27"/>
      <c r="X314" s="27"/>
      <c r="Y314" s="27"/>
      <c r="Z314" s="27"/>
      <c r="AA314" s="27"/>
      <c r="AB314" s="27"/>
      <c r="AC314" s="27"/>
      <c r="AD314" s="27"/>
      <c r="AE314" s="27"/>
      <c r="AF314" s="28"/>
      <c r="AG314" s="153"/>
      <c r="AH314" s="28"/>
      <c r="AI314" s="28"/>
      <c r="AJ314" s="28"/>
      <c r="AK314" s="28"/>
      <c r="AL314" s="28"/>
      <c r="AM314" s="28"/>
    </row>
    <row r="315" spans="1:39" ht="15.75" customHeight="1" x14ac:dyDescent="0.2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55"/>
      <c r="W315" s="27"/>
      <c r="X315" s="27"/>
      <c r="Y315" s="27"/>
      <c r="Z315" s="27"/>
      <c r="AA315" s="27"/>
      <c r="AB315" s="27"/>
      <c r="AC315" s="27"/>
      <c r="AD315" s="27"/>
      <c r="AE315" s="27"/>
      <c r="AF315" s="28"/>
      <c r="AG315" s="153"/>
      <c r="AH315" s="28"/>
      <c r="AI315" s="28"/>
      <c r="AJ315" s="28"/>
      <c r="AK315" s="28"/>
      <c r="AL315" s="28"/>
      <c r="AM315" s="28"/>
    </row>
    <row r="316" spans="1:39" ht="15.75" customHeight="1" x14ac:dyDescent="0.2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55"/>
      <c r="W316" s="27"/>
      <c r="X316" s="27"/>
      <c r="Y316" s="27"/>
      <c r="Z316" s="27"/>
      <c r="AA316" s="27"/>
      <c r="AB316" s="27"/>
      <c r="AC316" s="27"/>
      <c r="AD316" s="27"/>
      <c r="AE316" s="27"/>
      <c r="AF316" s="28"/>
      <c r="AG316" s="153"/>
      <c r="AH316" s="28"/>
      <c r="AI316" s="28"/>
      <c r="AJ316" s="28"/>
      <c r="AK316" s="28"/>
      <c r="AL316" s="28"/>
      <c r="AM316" s="28"/>
    </row>
    <row r="317" spans="1:39" ht="15.75" customHeight="1" x14ac:dyDescent="0.2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55"/>
      <c r="W317" s="27"/>
      <c r="X317" s="27"/>
      <c r="Y317" s="27"/>
      <c r="Z317" s="27"/>
      <c r="AA317" s="27"/>
      <c r="AB317" s="27"/>
      <c r="AC317" s="27"/>
      <c r="AD317" s="27"/>
      <c r="AE317" s="27"/>
      <c r="AF317" s="28"/>
      <c r="AG317" s="153"/>
      <c r="AH317" s="28"/>
      <c r="AI317" s="28"/>
      <c r="AJ317" s="28"/>
      <c r="AK317" s="28"/>
      <c r="AL317" s="28"/>
      <c r="AM317" s="28"/>
    </row>
    <row r="318" spans="1:39" ht="15.75" customHeight="1" x14ac:dyDescent="0.2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55"/>
      <c r="W318" s="27"/>
      <c r="X318" s="27"/>
      <c r="Y318" s="27"/>
      <c r="Z318" s="27"/>
      <c r="AA318" s="27"/>
      <c r="AB318" s="27"/>
      <c r="AC318" s="27"/>
      <c r="AD318" s="27"/>
      <c r="AE318" s="27"/>
      <c r="AF318" s="28"/>
      <c r="AG318" s="153"/>
      <c r="AH318" s="28"/>
      <c r="AI318" s="28"/>
      <c r="AJ318" s="28"/>
      <c r="AK318" s="28"/>
      <c r="AL318" s="28"/>
      <c r="AM318" s="28"/>
    </row>
    <row r="319" spans="1:39" ht="15.75" customHeight="1" x14ac:dyDescent="0.2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55"/>
      <c r="W319" s="27"/>
      <c r="X319" s="27"/>
      <c r="Y319" s="27"/>
      <c r="Z319" s="27"/>
      <c r="AA319" s="27"/>
      <c r="AB319" s="27"/>
      <c r="AC319" s="27"/>
      <c r="AD319" s="27"/>
      <c r="AE319" s="27"/>
      <c r="AF319" s="28"/>
      <c r="AG319" s="153"/>
      <c r="AH319" s="28"/>
      <c r="AI319" s="28"/>
      <c r="AJ319" s="28"/>
      <c r="AK319" s="28"/>
      <c r="AL319" s="28"/>
      <c r="AM319" s="28"/>
    </row>
    <row r="320" spans="1:39" ht="15.75" customHeight="1" x14ac:dyDescent="0.2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55"/>
      <c r="W320" s="27"/>
      <c r="X320" s="27"/>
      <c r="Y320" s="27"/>
      <c r="Z320" s="27"/>
      <c r="AA320" s="27"/>
      <c r="AB320" s="27"/>
      <c r="AC320" s="27"/>
      <c r="AD320" s="27"/>
      <c r="AE320" s="27"/>
      <c r="AF320" s="28"/>
      <c r="AG320" s="153"/>
      <c r="AH320" s="28"/>
      <c r="AI320" s="28"/>
      <c r="AJ320" s="28"/>
      <c r="AK320" s="28"/>
      <c r="AL320" s="28"/>
      <c r="AM320" s="28"/>
    </row>
    <row r="321" spans="1:39" ht="15.75" customHeight="1" x14ac:dyDescent="0.2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55"/>
      <c r="W321" s="27"/>
      <c r="X321" s="27"/>
      <c r="Y321" s="27"/>
      <c r="Z321" s="27"/>
      <c r="AA321" s="27"/>
      <c r="AB321" s="27"/>
      <c r="AC321" s="27"/>
      <c r="AD321" s="27"/>
      <c r="AE321" s="27"/>
      <c r="AF321" s="28"/>
      <c r="AG321" s="153"/>
      <c r="AH321" s="28"/>
      <c r="AI321" s="28"/>
      <c r="AJ321" s="28"/>
      <c r="AK321" s="28"/>
      <c r="AL321" s="28"/>
      <c r="AM321" s="28"/>
    </row>
    <row r="322" spans="1:39" ht="15.75" customHeight="1" x14ac:dyDescent="0.2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55"/>
      <c r="W322" s="27"/>
      <c r="X322" s="27"/>
      <c r="Y322" s="27"/>
      <c r="Z322" s="27"/>
      <c r="AA322" s="27"/>
      <c r="AB322" s="27"/>
      <c r="AC322" s="27"/>
      <c r="AD322" s="27"/>
      <c r="AE322" s="27"/>
      <c r="AF322" s="28"/>
      <c r="AG322" s="153"/>
      <c r="AH322" s="28"/>
      <c r="AI322" s="28"/>
      <c r="AJ322" s="28"/>
      <c r="AK322" s="28"/>
      <c r="AL322" s="28"/>
      <c r="AM322" s="28"/>
    </row>
    <row r="323" spans="1:39" ht="15.75" customHeight="1" x14ac:dyDescent="0.2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55"/>
      <c r="W323" s="27"/>
      <c r="X323" s="27"/>
      <c r="Y323" s="27"/>
      <c r="Z323" s="27"/>
      <c r="AA323" s="27"/>
      <c r="AB323" s="27"/>
      <c r="AC323" s="27"/>
      <c r="AD323" s="27"/>
      <c r="AE323" s="27"/>
      <c r="AF323" s="28"/>
      <c r="AG323" s="153"/>
      <c r="AH323" s="28"/>
      <c r="AI323" s="28"/>
      <c r="AJ323" s="28"/>
      <c r="AK323" s="28"/>
      <c r="AL323" s="28"/>
      <c r="AM323" s="28"/>
    </row>
    <row r="324" spans="1:39" ht="15.75" customHeight="1" x14ac:dyDescent="0.2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55"/>
      <c r="W324" s="27"/>
      <c r="X324" s="27"/>
      <c r="Y324" s="27"/>
      <c r="Z324" s="27"/>
      <c r="AA324" s="27"/>
      <c r="AB324" s="27"/>
      <c r="AC324" s="27"/>
      <c r="AD324" s="27"/>
      <c r="AE324" s="27"/>
      <c r="AF324" s="28"/>
      <c r="AG324" s="153"/>
      <c r="AH324" s="28"/>
      <c r="AI324" s="28"/>
      <c r="AJ324" s="28"/>
      <c r="AK324" s="28"/>
      <c r="AL324" s="28"/>
      <c r="AM324" s="28"/>
    </row>
    <row r="325" spans="1:39" ht="15.75" customHeight="1" x14ac:dyDescent="0.2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55"/>
      <c r="W325" s="27"/>
      <c r="X325" s="27"/>
      <c r="Y325" s="27"/>
      <c r="Z325" s="27"/>
      <c r="AA325" s="27"/>
      <c r="AB325" s="27"/>
      <c r="AC325" s="27"/>
      <c r="AD325" s="27"/>
      <c r="AE325" s="27"/>
      <c r="AF325" s="28"/>
      <c r="AG325" s="153"/>
      <c r="AH325" s="28"/>
      <c r="AI325" s="28"/>
      <c r="AJ325" s="28"/>
      <c r="AK325" s="28"/>
      <c r="AL325" s="28"/>
      <c r="AM325" s="28"/>
    </row>
    <row r="326" spans="1:39" ht="15.75" customHeight="1" x14ac:dyDescent="0.2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55"/>
      <c r="W326" s="27"/>
      <c r="X326" s="27"/>
      <c r="Y326" s="27"/>
      <c r="Z326" s="27"/>
      <c r="AA326" s="27"/>
      <c r="AB326" s="27"/>
      <c r="AC326" s="27"/>
      <c r="AD326" s="27"/>
      <c r="AE326" s="27"/>
      <c r="AF326" s="28"/>
      <c r="AG326" s="153"/>
      <c r="AH326" s="28"/>
      <c r="AI326" s="28"/>
      <c r="AJ326" s="28"/>
      <c r="AK326" s="28"/>
      <c r="AL326" s="28"/>
      <c r="AM326" s="28"/>
    </row>
    <row r="327" spans="1:39" ht="15.75" customHeight="1" x14ac:dyDescent="0.2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55"/>
      <c r="W327" s="27"/>
      <c r="X327" s="27"/>
      <c r="Y327" s="27"/>
      <c r="Z327" s="27"/>
      <c r="AA327" s="27"/>
      <c r="AB327" s="27"/>
      <c r="AC327" s="27"/>
      <c r="AD327" s="27"/>
      <c r="AE327" s="27"/>
      <c r="AF327" s="28"/>
      <c r="AG327" s="153"/>
      <c r="AH327" s="28"/>
      <c r="AI327" s="28"/>
      <c r="AJ327" s="28"/>
      <c r="AK327" s="28"/>
      <c r="AL327" s="28"/>
      <c r="AM327" s="28"/>
    </row>
    <row r="328" spans="1:39" ht="15.75" customHeight="1" x14ac:dyDescent="0.2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55"/>
      <c r="W328" s="27"/>
      <c r="X328" s="27"/>
      <c r="Y328" s="27"/>
      <c r="Z328" s="27"/>
      <c r="AA328" s="27"/>
      <c r="AB328" s="27"/>
      <c r="AC328" s="27"/>
      <c r="AD328" s="27"/>
      <c r="AE328" s="27"/>
      <c r="AF328" s="28"/>
      <c r="AG328" s="153"/>
      <c r="AH328" s="28"/>
      <c r="AI328" s="28"/>
      <c r="AJ328" s="28"/>
      <c r="AK328" s="28"/>
      <c r="AL328" s="28"/>
      <c r="AM328" s="28"/>
    </row>
    <row r="329" spans="1:39" ht="15.75" customHeight="1" x14ac:dyDescent="0.2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55"/>
      <c r="W329" s="27"/>
      <c r="X329" s="27"/>
      <c r="Y329" s="27"/>
      <c r="Z329" s="27"/>
      <c r="AA329" s="27"/>
      <c r="AB329" s="27"/>
      <c r="AC329" s="27"/>
      <c r="AD329" s="27"/>
      <c r="AE329" s="27"/>
      <c r="AF329" s="28"/>
      <c r="AG329" s="153"/>
      <c r="AH329" s="28"/>
      <c r="AI329" s="28"/>
      <c r="AJ329" s="28"/>
      <c r="AK329" s="28"/>
      <c r="AL329" s="28"/>
      <c r="AM329" s="28"/>
    </row>
    <row r="330" spans="1:39" ht="15.75" customHeight="1" x14ac:dyDescent="0.2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55"/>
      <c r="W330" s="27"/>
      <c r="X330" s="27"/>
      <c r="Y330" s="27"/>
      <c r="Z330" s="27"/>
      <c r="AA330" s="27"/>
      <c r="AB330" s="27"/>
      <c r="AC330" s="27"/>
      <c r="AD330" s="27"/>
      <c r="AE330" s="27"/>
      <c r="AF330" s="28"/>
      <c r="AG330" s="153"/>
      <c r="AH330" s="28"/>
      <c r="AI330" s="28"/>
      <c r="AJ330" s="28"/>
      <c r="AK330" s="28"/>
      <c r="AL330" s="28"/>
      <c r="AM330" s="28"/>
    </row>
    <row r="331" spans="1:39" ht="15.75" customHeight="1" x14ac:dyDescent="0.2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55"/>
      <c r="W331" s="27"/>
      <c r="X331" s="27"/>
      <c r="Y331" s="27"/>
      <c r="Z331" s="27"/>
      <c r="AA331" s="27"/>
      <c r="AB331" s="27"/>
      <c r="AC331" s="27"/>
      <c r="AD331" s="27"/>
      <c r="AE331" s="27"/>
      <c r="AF331" s="28"/>
      <c r="AG331" s="153"/>
      <c r="AH331" s="28"/>
      <c r="AI331" s="28"/>
      <c r="AJ331" s="28"/>
      <c r="AK331" s="28"/>
      <c r="AL331" s="28"/>
      <c r="AM331" s="28"/>
    </row>
    <row r="332" spans="1:39" ht="15.75" customHeight="1" x14ac:dyDescent="0.2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55"/>
      <c r="W332" s="27"/>
      <c r="X332" s="27"/>
      <c r="Y332" s="27"/>
      <c r="Z332" s="27"/>
      <c r="AA332" s="27"/>
      <c r="AB332" s="27"/>
      <c r="AC332" s="27"/>
      <c r="AD332" s="27"/>
      <c r="AE332" s="27"/>
      <c r="AF332" s="28"/>
      <c r="AG332" s="153"/>
      <c r="AH332" s="28"/>
      <c r="AI332" s="28"/>
      <c r="AJ332" s="28"/>
      <c r="AK332" s="28"/>
      <c r="AL332" s="28"/>
      <c r="AM332" s="28"/>
    </row>
    <row r="333" spans="1:39" ht="15.75" customHeight="1" x14ac:dyDescent="0.2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55"/>
      <c r="W333" s="27"/>
      <c r="X333" s="27"/>
      <c r="Y333" s="27"/>
      <c r="Z333" s="27"/>
      <c r="AA333" s="27"/>
      <c r="AB333" s="27"/>
      <c r="AC333" s="27"/>
      <c r="AD333" s="27"/>
      <c r="AE333" s="27"/>
      <c r="AF333" s="28"/>
      <c r="AG333" s="153"/>
      <c r="AH333" s="28"/>
      <c r="AI333" s="28"/>
      <c r="AJ333" s="28"/>
      <c r="AK333" s="28"/>
      <c r="AL333" s="28"/>
      <c r="AM333" s="28"/>
    </row>
    <row r="334" spans="1:39" ht="15.75" customHeight="1" x14ac:dyDescent="0.2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55"/>
      <c r="W334" s="27"/>
      <c r="X334" s="27"/>
      <c r="Y334" s="27"/>
      <c r="Z334" s="27"/>
      <c r="AA334" s="27"/>
      <c r="AB334" s="27"/>
      <c r="AC334" s="27"/>
      <c r="AD334" s="27"/>
      <c r="AE334" s="27"/>
      <c r="AF334" s="28"/>
      <c r="AG334" s="153"/>
      <c r="AH334" s="28"/>
      <c r="AI334" s="28"/>
      <c r="AJ334" s="28"/>
      <c r="AK334" s="28"/>
      <c r="AL334" s="28"/>
      <c r="AM334" s="28"/>
    </row>
    <row r="335" spans="1:39" ht="15.75" customHeight="1" x14ac:dyDescent="0.2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55"/>
      <c r="W335" s="27"/>
      <c r="X335" s="27"/>
      <c r="Y335" s="27"/>
      <c r="Z335" s="27"/>
      <c r="AA335" s="27"/>
      <c r="AB335" s="27"/>
      <c r="AC335" s="27"/>
      <c r="AD335" s="27"/>
      <c r="AE335" s="27"/>
      <c r="AF335" s="28"/>
      <c r="AG335" s="153"/>
      <c r="AH335" s="28"/>
      <c r="AI335" s="28"/>
      <c r="AJ335" s="28"/>
      <c r="AK335" s="28"/>
      <c r="AL335" s="28"/>
      <c r="AM335" s="28"/>
    </row>
    <row r="336" spans="1:39" ht="15.75" customHeight="1" x14ac:dyDescent="0.2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55"/>
      <c r="W336" s="27"/>
      <c r="X336" s="27"/>
      <c r="Y336" s="27"/>
      <c r="Z336" s="27"/>
      <c r="AA336" s="27"/>
      <c r="AB336" s="27"/>
      <c r="AC336" s="27"/>
      <c r="AD336" s="27"/>
      <c r="AE336" s="27"/>
      <c r="AF336" s="28"/>
      <c r="AG336" s="153"/>
      <c r="AH336" s="28"/>
      <c r="AI336" s="28"/>
      <c r="AJ336" s="28"/>
      <c r="AK336" s="28"/>
      <c r="AL336" s="28"/>
      <c r="AM336" s="28"/>
    </row>
    <row r="337" spans="1:39" ht="15.75" customHeight="1" x14ac:dyDescent="0.2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55"/>
      <c r="W337" s="27"/>
      <c r="X337" s="27"/>
      <c r="Y337" s="27"/>
      <c r="Z337" s="27"/>
      <c r="AA337" s="27"/>
      <c r="AB337" s="27"/>
      <c r="AC337" s="27"/>
      <c r="AD337" s="27"/>
      <c r="AE337" s="27"/>
      <c r="AF337" s="28"/>
      <c r="AG337" s="153"/>
      <c r="AH337" s="28"/>
      <c r="AI337" s="28"/>
      <c r="AJ337" s="28"/>
      <c r="AK337" s="28"/>
      <c r="AL337" s="28"/>
      <c r="AM337" s="28"/>
    </row>
    <row r="338" spans="1:39" ht="15.75" customHeight="1" x14ac:dyDescent="0.2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55"/>
      <c r="W338" s="27"/>
      <c r="X338" s="27"/>
      <c r="Y338" s="27"/>
      <c r="Z338" s="27"/>
      <c r="AA338" s="27"/>
      <c r="AB338" s="27"/>
      <c r="AC338" s="27"/>
      <c r="AD338" s="27"/>
      <c r="AE338" s="27"/>
      <c r="AF338" s="28"/>
      <c r="AG338" s="153"/>
      <c r="AH338" s="28"/>
      <c r="AI338" s="28"/>
      <c r="AJ338" s="28"/>
      <c r="AK338" s="28"/>
      <c r="AL338" s="28"/>
      <c r="AM338" s="28"/>
    </row>
    <row r="339" spans="1:39" ht="15.75" customHeight="1" x14ac:dyDescent="0.2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55"/>
      <c r="W339" s="27"/>
      <c r="X339" s="27"/>
      <c r="Y339" s="27"/>
      <c r="Z339" s="27"/>
      <c r="AA339" s="27"/>
      <c r="AB339" s="27"/>
      <c r="AC339" s="27"/>
      <c r="AD339" s="27"/>
      <c r="AE339" s="27"/>
      <c r="AF339" s="28"/>
      <c r="AG339" s="153"/>
      <c r="AH339" s="28"/>
      <c r="AI339" s="28"/>
      <c r="AJ339" s="28"/>
      <c r="AK339" s="28"/>
      <c r="AL339" s="28"/>
      <c r="AM339" s="28"/>
    </row>
    <row r="340" spans="1:39" ht="15.75" customHeight="1" x14ac:dyDescent="0.2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55"/>
      <c r="W340" s="27"/>
      <c r="X340" s="27"/>
      <c r="Y340" s="27"/>
      <c r="Z340" s="27"/>
      <c r="AA340" s="27"/>
      <c r="AB340" s="27"/>
      <c r="AC340" s="27"/>
      <c r="AD340" s="27"/>
      <c r="AE340" s="27"/>
      <c r="AF340" s="28"/>
      <c r="AG340" s="153"/>
      <c r="AH340" s="28"/>
      <c r="AI340" s="28"/>
      <c r="AJ340" s="28"/>
      <c r="AK340" s="28"/>
      <c r="AL340" s="28"/>
      <c r="AM340" s="28"/>
    </row>
    <row r="341" spans="1:39" ht="15.75" customHeight="1" x14ac:dyDescent="0.2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55"/>
      <c r="W341" s="27"/>
      <c r="X341" s="27"/>
      <c r="Y341" s="27"/>
      <c r="Z341" s="27"/>
      <c r="AA341" s="27"/>
      <c r="AB341" s="27"/>
      <c r="AC341" s="27"/>
      <c r="AD341" s="27"/>
      <c r="AE341" s="27"/>
      <c r="AF341" s="28"/>
      <c r="AG341" s="153"/>
      <c r="AH341" s="28"/>
      <c r="AI341" s="28"/>
      <c r="AJ341" s="28"/>
      <c r="AK341" s="28"/>
      <c r="AL341" s="28"/>
      <c r="AM341" s="28"/>
    </row>
    <row r="342" spans="1:39" ht="15.75" customHeight="1" x14ac:dyDescent="0.2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55"/>
      <c r="W342" s="27"/>
      <c r="X342" s="27"/>
      <c r="Y342" s="27"/>
      <c r="Z342" s="27"/>
      <c r="AA342" s="27"/>
      <c r="AB342" s="27"/>
      <c r="AC342" s="27"/>
      <c r="AD342" s="27"/>
      <c r="AE342" s="27"/>
      <c r="AF342" s="28"/>
      <c r="AG342" s="153"/>
      <c r="AH342" s="28"/>
      <c r="AI342" s="28"/>
      <c r="AJ342" s="28"/>
      <c r="AK342" s="28"/>
      <c r="AL342" s="28"/>
      <c r="AM342" s="28"/>
    </row>
    <row r="343" spans="1:39" ht="15.75" customHeight="1" x14ac:dyDescent="0.2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55"/>
      <c r="W343" s="27"/>
      <c r="X343" s="27"/>
      <c r="Y343" s="27"/>
      <c r="Z343" s="27"/>
      <c r="AA343" s="27"/>
      <c r="AB343" s="27"/>
      <c r="AC343" s="27"/>
      <c r="AD343" s="27"/>
      <c r="AE343" s="27"/>
      <c r="AF343" s="28"/>
      <c r="AG343" s="153"/>
      <c r="AH343" s="28"/>
      <c r="AI343" s="28"/>
      <c r="AJ343" s="28"/>
      <c r="AK343" s="28"/>
      <c r="AL343" s="28"/>
      <c r="AM343" s="28"/>
    </row>
    <row r="344" spans="1:39" ht="15.75" customHeight="1" x14ac:dyDescent="0.2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55"/>
      <c r="W344" s="27"/>
      <c r="X344" s="27"/>
      <c r="Y344" s="27"/>
      <c r="Z344" s="27"/>
      <c r="AA344" s="27"/>
      <c r="AB344" s="27"/>
      <c r="AC344" s="27"/>
      <c r="AD344" s="27"/>
      <c r="AE344" s="27"/>
      <c r="AF344" s="28"/>
      <c r="AG344" s="153"/>
      <c r="AH344" s="28"/>
      <c r="AI344" s="28"/>
      <c r="AJ344" s="28"/>
      <c r="AK344" s="28"/>
      <c r="AL344" s="28"/>
      <c r="AM344" s="28"/>
    </row>
    <row r="345" spans="1:39" ht="15.75" customHeight="1" x14ac:dyDescent="0.2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55"/>
      <c r="W345" s="27"/>
      <c r="X345" s="27"/>
      <c r="Y345" s="27"/>
      <c r="Z345" s="27"/>
      <c r="AA345" s="27"/>
      <c r="AB345" s="27"/>
      <c r="AC345" s="27"/>
      <c r="AD345" s="27"/>
      <c r="AE345" s="27"/>
      <c r="AF345" s="28"/>
      <c r="AG345" s="153"/>
      <c r="AH345" s="28"/>
      <c r="AI345" s="28"/>
      <c r="AJ345" s="28"/>
      <c r="AK345" s="28"/>
      <c r="AL345" s="28"/>
      <c r="AM345" s="28"/>
    </row>
    <row r="346" spans="1:39" ht="15.75" customHeight="1" x14ac:dyDescent="0.2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55"/>
      <c r="W346" s="27"/>
      <c r="X346" s="27"/>
      <c r="Y346" s="27"/>
      <c r="Z346" s="27"/>
      <c r="AA346" s="27"/>
      <c r="AB346" s="27"/>
      <c r="AC346" s="27"/>
      <c r="AD346" s="27"/>
      <c r="AE346" s="27"/>
      <c r="AF346" s="28"/>
      <c r="AG346" s="153"/>
      <c r="AH346" s="28"/>
      <c r="AI346" s="28"/>
      <c r="AJ346" s="28"/>
      <c r="AK346" s="28"/>
      <c r="AL346" s="28"/>
      <c r="AM346" s="28"/>
    </row>
    <row r="347" spans="1:39" ht="15.75" customHeight="1" x14ac:dyDescent="0.2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55"/>
      <c r="W347" s="27"/>
      <c r="X347" s="27"/>
      <c r="Y347" s="27"/>
      <c r="Z347" s="27"/>
      <c r="AA347" s="27"/>
      <c r="AB347" s="27"/>
      <c r="AC347" s="27"/>
      <c r="AD347" s="27"/>
      <c r="AE347" s="27"/>
      <c r="AF347" s="28"/>
      <c r="AG347" s="153"/>
      <c r="AH347" s="28"/>
      <c r="AI347" s="28"/>
      <c r="AJ347" s="28"/>
      <c r="AK347" s="28"/>
      <c r="AL347" s="28"/>
      <c r="AM347" s="28"/>
    </row>
    <row r="348" spans="1:39" ht="15.75" customHeight="1" x14ac:dyDescent="0.2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55"/>
      <c r="W348" s="27"/>
      <c r="X348" s="27"/>
      <c r="Y348" s="27"/>
      <c r="Z348" s="27"/>
      <c r="AA348" s="27"/>
      <c r="AB348" s="27"/>
      <c r="AC348" s="27"/>
      <c r="AD348" s="27"/>
      <c r="AE348" s="27"/>
      <c r="AF348" s="28"/>
      <c r="AG348" s="153"/>
      <c r="AH348" s="28"/>
      <c r="AI348" s="28"/>
      <c r="AJ348" s="28"/>
      <c r="AK348" s="28"/>
      <c r="AL348" s="28"/>
      <c r="AM348" s="28"/>
    </row>
    <row r="349" spans="1:39" ht="15.75" customHeight="1" x14ac:dyDescent="0.2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55"/>
      <c r="W349" s="27"/>
      <c r="X349" s="27"/>
      <c r="Y349" s="27"/>
      <c r="Z349" s="27"/>
      <c r="AA349" s="27"/>
      <c r="AB349" s="27"/>
      <c r="AC349" s="27"/>
      <c r="AD349" s="27"/>
      <c r="AE349" s="27"/>
      <c r="AF349" s="28"/>
      <c r="AG349" s="153"/>
      <c r="AH349" s="28"/>
      <c r="AI349" s="28"/>
      <c r="AJ349" s="28"/>
      <c r="AK349" s="28"/>
      <c r="AL349" s="28"/>
      <c r="AM349" s="28"/>
    </row>
    <row r="350" spans="1:39" ht="15.75" customHeight="1" x14ac:dyDescent="0.2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55"/>
      <c r="W350" s="27"/>
      <c r="X350" s="27"/>
      <c r="Y350" s="27"/>
      <c r="Z350" s="27"/>
      <c r="AA350" s="27"/>
      <c r="AB350" s="27"/>
      <c r="AC350" s="27"/>
      <c r="AD350" s="27"/>
      <c r="AE350" s="27"/>
      <c r="AF350" s="28"/>
      <c r="AG350" s="153"/>
      <c r="AH350" s="28"/>
      <c r="AI350" s="28"/>
      <c r="AJ350" s="28"/>
      <c r="AK350" s="28"/>
      <c r="AL350" s="28"/>
      <c r="AM350" s="28"/>
    </row>
    <row r="351" spans="1:39" ht="15.75" customHeight="1" x14ac:dyDescent="0.2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55"/>
      <c r="W351" s="27"/>
      <c r="X351" s="27"/>
      <c r="Y351" s="27"/>
      <c r="Z351" s="27"/>
      <c r="AA351" s="27"/>
      <c r="AB351" s="27"/>
      <c r="AC351" s="27"/>
      <c r="AD351" s="27"/>
      <c r="AE351" s="27"/>
      <c r="AF351" s="28"/>
      <c r="AG351" s="153"/>
      <c r="AH351" s="28"/>
      <c r="AI351" s="28"/>
      <c r="AJ351" s="28"/>
      <c r="AK351" s="28"/>
      <c r="AL351" s="28"/>
      <c r="AM351" s="28"/>
    </row>
    <row r="352" spans="1:39" ht="15.75" customHeight="1" x14ac:dyDescent="0.2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55"/>
      <c r="W352" s="27"/>
      <c r="X352" s="27"/>
      <c r="Y352" s="27"/>
      <c r="Z352" s="27"/>
      <c r="AA352" s="27"/>
      <c r="AB352" s="27"/>
      <c r="AC352" s="27"/>
      <c r="AD352" s="27"/>
      <c r="AE352" s="27"/>
      <c r="AF352" s="28"/>
      <c r="AG352" s="153"/>
      <c r="AH352" s="28"/>
      <c r="AI352" s="28"/>
      <c r="AJ352" s="28"/>
      <c r="AK352" s="28"/>
      <c r="AL352" s="28"/>
      <c r="AM352" s="28"/>
    </row>
    <row r="353" spans="1:39" ht="15.75" customHeight="1" x14ac:dyDescent="0.2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55"/>
      <c r="W353" s="27"/>
      <c r="X353" s="27"/>
      <c r="Y353" s="27"/>
      <c r="Z353" s="27"/>
      <c r="AA353" s="27"/>
      <c r="AB353" s="27"/>
      <c r="AC353" s="27"/>
      <c r="AD353" s="27"/>
      <c r="AE353" s="27"/>
      <c r="AF353" s="28"/>
      <c r="AG353" s="153"/>
      <c r="AH353" s="28"/>
      <c r="AI353" s="28"/>
      <c r="AJ353" s="28"/>
      <c r="AK353" s="28"/>
      <c r="AL353" s="28"/>
      <c r="AM353" s="28"/>
    </row>
    <row r="354" spans="1:39" ht="15.75" customHeight="1" x14ac:dyDescent="0.2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55"/>
      <c r="W354" s="27"/>
      <c r="X354" s="27"/>
      <c r="Y354" s="27"/>
      <c r="Z354" s="27"/>
      <c r="AA354" s="27"/>
      <c r="AB354" s="27"/>
      <c r="AC354" s="27"/>
      <c r="AD354" s="27"/>
      <c r="AE354" s="27"/>
      <c r="AF354" s="28"/>
      <c r="AG354" s="153"/>
      <c r="AH354" s="28"/>
      <c r="AI354" s="28"/>
      <c r="AJ354" s="28"/>
      <c r="AK354" s="28"/>
      <c r="AL354" s="28"/>
      <c r="AM354" s="28"/>
    </row>
    <row r="355" spans="1:39" ht="15.75" customHeight="1" x14ac:dyDescent="0.2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55"/>
      <c r="W355" s="27"/>
      <c r="X355" s="27"/>
      <c r="Y355" s="27"/>
      <c r="Z355" s="27"/>
      <c r="AA355" s="27"/>
      <c r="AB355" s="27"/>
      <c r="AC355" s="27"/>
      <c r="AD355" s="27"/>
      <c r="AE355" s="27"/>
      <c r="AF355" s="28"/>
      <c r="AG355" s="153"/>
      <c r="AH355" s="28"/>
      <c r="AI355" s="28"/>
      <c r="AJ355" s="28"/>
      <c r="AK355" s="28"/>
      <c r="AL355" s="28"/>
      <c r="AM355" s="28"/>
    </row>
    <row r="356" spans="1:39" ht="15.75" customHeight="1" x14ac:dyDescent="0.2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55"/>
      <c r="W356" s="27"/>
      <c r="X356" s="27"/>
      <c r="Y356" s="27"/>
      <c r="Z356" s="27"/>
      <c r="AA356" s="27"/>
      <c r="AB356" s="27"/>
      <c r="AC356" s="27"/>
      <c r="AD356" s="27"/>
      <c r="AE356" s="27"/>
      <c r="AF356" s="28"/>
      <c r="AG356" s="153"/>
      <c r="AH356" s="28"/>
      <c r="AI356" s="28"/>
      <c r="AJ356" s="28"/>
      <c r="AK356" s="28"/>
      <c r="AL356" s="28"/>
      <c r="AM356" s="28"/>
    </row>
    <row r="357" spans="1:39" ht="15.75" customHeight="1" x14ac:dyDescent="0.2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55"/>
      <c r="W357" s="27"/>
      <c r="X357" s="27"/>
      <c r="Y357" s="27"/>
      <c r="Z357" s="27"/>
      <c r="AA357" s="27"/>
      <c r="AB357" s="27"/>
      <c r="AC357" s="27"/>
      <c r="AD357" s="27"/>
      <c r="AE357" s="27"/>
      <c r="AF357" s="28"/>
      <c r="AG357" s="153"/>
      <c r="AH357" s="28"/>
      <c r="AI357" s="28"/>
      <c r="AJ357" s="28"/>
      <c r="AK357" s="28"/>
      <c r="AL357" s="28"/>
      <c r="AM357" s="28"/>
    </row>
    <row r="358" spans="1:39" ht="15.75" customHeight="1" x14ac:dyDescent="0.2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55"/>
      <c r="W358" s="27"/>
      <c r="X358" s="27"/>
      <c r="Y358" s="27"/>
      <c r="Z358" s="27"/>
      <c r="AA358" s="27"/>
      <c r="AB358" s="27"/>
      <c r="AC358" s="27"/>
      <c r="AD358" s="27"/>
      <c r="AE358" s="27"/>
      <c r="AF358" s="28"/>
      <c r="AG358" s="153"/>
      <c r="AH358" s="28"/>
      <c r="AI358" s="28"/>
      <c r="AJ358" s="28"/>
      <c r="AK358" s="28"/>
      <c r="AL358" s="28"/>
      <c r="AM358" s="28"/>
    </row>
    <row r="359" spans="1:39" ht="15.75" customHeight="1" x14ac:dyDescent="0.2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55"/>
      <c r="W359" s="27"/>
      <c r="X359" s="27"/>
      <c r="Y359" s="27"/>
      <c r="Z359" s="27"/>
      <c r="AA359" s="27"/>
      <c r="AB359" s="27"/>
      <c r="AC359" s="27"/>
      <c r="AD359" s="27"/>
      <c r="AE359" s="27"/>
      <c r="AF359" s="28"/>
      <c r="AG359" s="153"/>
      <c r="AH359" s="28"/>
      <c r="AI359" s="28"/>
      <c r="AJ359" s="28"/>
      <c r="AK359" s="28"/>
      <c r="AL359" s="28"/>
      <c r="AM359" s="28"/>
    </row>
    <row r="360" spans="1:39" ht="15.75" customHeight="1" x14ac:dyDescent="0.2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55"/>
      <c r="W360" s="27"/>
      <c r="X360" s="27"/>
      <c r="Y360" s="27"/>
      <c r="Z360" s="27"/>
      <c r="AA360" s="27"/>
      <c r="AB360" s="27"/>
      <c r="AC360" s="27"/>
      <c r="AD360" s="27"/>
      <c r="AE360" s="27"/>
      <c r="AF360" s="28"/>
      <c r="AG360" s="153"/>
      <c r="AH360" s="28"/>
      <c r="AI360" s="28"/>
      <c r="AJ360" s="28"/>
      <c r="AK360" s="28"/>
      <c r="AL360" s="28"/>
      <c r="AM360" s="28"/>
    </row>
    <row r="361" spans="1:39" ht="15.75" customHeight="1" x14ac:dyDescent="0.2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55"/>
      <c r="W361" s="27"/>
      <c r="X361" s="27"/>
      <c r="Y361" s="27"/>
      <c r="Z361" s="27"/>
      <c r="AA361" s="27"/>
      <c r="AB361" s="27"/>
      <c r="AC361" s="27"/>
      <c r="AD361" s="27"/>
      <c r="AE361" s="27"/>
      <c r="AF361" s="28"/>
      <c r="AG361" s="153"/>
      <c r="AH361" s="28"/>
      <c r="AI361" s="28"/>
      <c r="AJ361" s="28"/>
      <c r="AK361" s="28"/>
      <c r="AL361" s="28"/>
      <c r="AM361" s="28"/>
    </row>
    <row r="362" spans="1:39" ht="15.75" customHeight="1" x14ac:dyDescent="0.2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55"/>
      <c r="W362" s="27"/>
      <c r="X362" s="27"/>
      <c r="Y362" s="27"/>
      <c r="Z362" s="27"/>
      <c r="AA362" s="27"/>
      <c r="AB362" s="27"/>
      <c r="AC362" s="27"/>
      <c r="AD362" s="27"/>
      <c r="AE362" s="27"/>
      <c r="AF362" s="28"/>
      <c r="AG362" s="153"/>
      <c r="AH362" s="28"/>
      <c r="AI362" s="28"/>
      <c r="AJ362" s="28"/>
      <c r="AK362" s="28"/>
      <c r="AL362" s="28"/>
      <c r="AM362" s="28"/>
    </row>
    <row r="363" spans="1:39" ht="15.75" customHeight="1" x14ac:dyDescent="0.2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55"/>
      <c r="W363" s="27"/>
      <c r="X363" s="27"/>
      <c r="Y363" s="27"/>
      <c r="Z363" s="27"/>
      <c r="AA363" s="27"/>
      <c r="AB363" s="27"/>
      <c r="AC363" s="27"/>
      <c r="AD363" s="27"/>
      <c r="AE363" s="27"/>
      <c r="AF363" s="28"/>
      <c r="AG363" s="153"/>
      <c r="AH363" s="28"/>
      <c r="AI363" s="28"/>
      <c r="AJ363" s="28"/>
      <c r="AK363" s="28"/>
      <c r="AL363" s="28"/>
      <c r="AM363" s="28"/>
    </row>
    <row r="364" spans="1:39" ht="15.75" customHeight="1" x14ac:dyDescent="0.2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55"/>
      <c r="W364" s="27"/>
      <c r="X364" s="27"/>
      <c r="Y364" s="27"/>
      <c r="Z364" s="27"/>
      <c r="AA364" s="27"/>
      <c r="AB364" s="27"/>
      <c r="AC364" s="27"/>
      <c r="AD364" s="27"/>
      <c r="AE364" s="27"/>
      <c r="AF364" s="28"/>
      <c r="AG364" s="153"/>
      <c r="AH364" s="28"/>
      <c r="AI364" s="28"/>
      <c r="AJ364" s="28"/>
      <c r="AK364" s="28"/>
      <c r="AL364" s="28"/>
      <c r="AM364" s="28"/>
    </row>
    <row r="365" spans="1:39" ht="15.75" customHeight="1" x14ac:dyDescent="0.2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55"/>
      <c r="W365" s="27"/>
      <c r="X365" s="27"/>
      <c r="Y365" s="27"/>
      <c r="Z365" s="27"/>
      <c r="AA365" s="27"/>
      <c r="AB365" s="27"/>
      <c r="AC365" s="27"/>
      <c r="AD365" s="27"/>
      <c r="AE365" s="27"/>
      <c r="AF365" s="28"/>
      <c r="AG365" s="153"/>
      <c r="AH365" s="28"/>
      <c r="AI365" s="28"/>
      <c r="AJ365" s="28"/>
      <c r="AK365" s="28"/>
      <c r="AL365" s="28"/>
      <c r="AM365" s="28"/>
    </row>
    <row r="366" spans="1:39" ht="15.75" customHeight="1" x14ac:dyDescent="0.2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55"/>
      <c r="W366" s="27"/>
      <c r="X366" s="27"/>
      <c r="Y366" s="27"/>
      <c r="Z366" s="27"/>
      <c r="AA366" s="27"/>
      <c r="AB366" s="27"/>
      <c r="AC366" s="27"/>
      <c r="AD366" s="27"/>
      <c r="AE366" s="27"/>
      <c r="AF366" s="28"/>
      <c r="AG366" s="153"/>
      <c r="AH366" s="28"/>
      <c r="AI366" s="28"/>
      <c r="AJ366" s="28"/>
      <c r="AK366" s="28"/>
      <c r="AL366" s="28"/>
      <c r="AM366" s="28"/>
    </row>
    <row r="367" spans="1:39" ht="15.75" customHeight="1" x14ac:dyDescent="0.2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55"/>
      <c r="W367" s="27"/>
      <c r="X367" s="27"/>
      <c r="Y367" s="27"/>
      <c r="Z367" s="27"/>
      <c r="AA367" s="27"/>
      <c r="AB367" s="27"/>
      <c r="AC367" s="27"/>
      <c r="AD367" s="27"/>
      <c r="AE367" s="27"/>
      <c r="AF367" s="28"/>
      <c r="AG367" s="153"/>
      <c r="AH367" s="28"/>
      <c r="AI367" s="28"/>
      <c r="AJ367" s="28"/>
      <c r="AK367" s="28"/>
      <c r="AL367" s="28"/>
      <c r="AM367" s="28"/>
    </row>
    <row r="368" spans="1:39" ht="15.75" customHeight="1" x14ac:dyDescent="0.2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55"/>
      <c r="W368" s="27"/>
      <c r="X368" s="27"/>
      <c r="Y368" s="27"/>
      <c r="Z368" s="27"/>
      <c r="AA368" s="27"/>
      <c r="AB368" s="27"/>
      <c r="AC368" s="27"/>
      <c r="AD368" s="27"/>
      <c r="AE368" s="27"/>
      <c r="AF368" s="28"/>
      <c r="AG368" s="153"/>
      <c r="AH368" s="28"/>
      <c r="AI368" s="28"/>
      <c r="AJ368" s="28"/>
      <c r="AK368" s="28"/>
      <c r="AL368" s="28"/>
      <c r="AM368" s="28"/>
    </row>
    <row r="369" spans="1:39" ht="15.75" customHeight="1" x14ac:dyDescent="0.2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55"/>
      <c r="W369" s="27"/>
      <c r="X369" s="27"/>
      <c r="Y369" s="27"/>
      <c r="Z369" s="27"/>
      <c r="AA369" s="27"/>
      <c r="AB369" s="27"/>
      <c r="AC369" s="27"/>
      <c r="AD369" s="27"/>
      <c r="AE369" s="27"/>
      <c r="AF369" s="28"/>
      <c r="AG369" s="153"/>
      <c r="AH369" s="28"/>
      <c r="AI369" s="28"/>
      <c r="AJ369" s="28"/>
      <c r="AK369" s="28"/>
      <c r="AL369" s="28"/>
      <c r="AM369" s="28"/>
    </row>
    <row r="370" spans="1:39" ht="15.75" customHeight="1" x14ac:dyDescent="0.2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55"/>
      <c r="W370" s="27"/>
      <c r="X370" s="27"/>
      <c r="Y370" s="27"/>
      <c r="Z370" s="27"/>
      <c r="AA370" s="27"/>
      <c r="AB370" s="27"/>
      <c r="AC370" s="27"/>
      <c r="AD370" s="27"/>
      <c r="AE370" s="27"/>
      <c r="AF370" s="28"/>
      <c r="AG370" s="153"/>
      <c r="AH370" s="28"/>
      <c r="AI370" s="28"/>
      <c r="AJ370" s="28"/>
      <c r="AK370" s="28"/>
      <c r="AL370" s="28"/>
      <c r="AM370" s="28"/>
    </row>
    <row r="371" spans="1:39" ht="15.75" customHeight="1" x14ac:dyDescent="0.2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55"/>
      <c r="W371" s="27"/>
      <c r="X371" s="27"/>
      <c r="Y371" s="27"/>
      <c r="Z371" s="27"/>
      <c r="AA371" s="27"/>
      <c r="AB371" s="27"/>
      <c r="AC371" s="27"/>
      <c r="AD371" s="27"/>
      <c r="AE371" s="27"/>
      <c r="AF371" s="28"/>
      <c r="AG371" s="153"/>
      <c r="AH371" s="28"/>
      <c r="AI371" s="28"/>
      <c r="AJ371" s="28"/>
      <c r="AK371" s="28"/>
      <c r="AL371" s="28"/>
      <c r="AM371" s="28"/>
    </row>
    <row r="372" spans="1:39" ht="15.75" customHeight="1" x14ac:dyDescent="0.2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55"/>
      <c r="W372" s="27"/>
      <c r="X372" s="27"/>
      <c r="Y372" s="27"/>
      <c r="Z372" s="27"/>
      <c r="AA372" s="27"/>
      <c r="AB372" s="27"/>
      <c r="AC372" s="27"/>
      <c r="AD372" s="27"/>
      <c r="AE372" s="27"/>
      <c r="AF372" s="28"/>
      <c r="AG372" s="153"/>
      <c r="AH372" s="28"/>
      <c r="AI372" s="28"/>
      <c r="AJ372" s="28"/>
      <c r="AK372" s="28"/>
      <c r="AL372" s="28"/>
      <c r="AM372" s="28"/>
    </row>
    <row r="373" spans="1:39" ht="15.75" customHeight="1" x14ac:dyDescent="0.2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55"/>
      <c r="W373" s="27"/>
      <c r="X373" s="27"/>
      <c r="Y373" s="27"/>
      <c r="Z373" s="27"/>
      <c r="AA373" s="27"/>
      <c r="AB373" s="27"/>
      <c r="AC373" s="27"/>
      <c r="AD373" s="27"/>
      <c r="AE373" s="27"/>
      <c r="AF373" s="28"/>
      <c r="AG373" s="153"/>
      <c r="AH373" s="28"/>
      <c r="AI373" s="28"/>
      <c r="AJ373" s="28"/>
      <c r="AK373" s="28"/>
      <c r="AL373" s="28"/>
      <c r="AM373" s="28"/>
    </row>
    <row r="374" spans="1:39" ht="15.75" customHeight="1" x14ac:dyDescent="0.2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55"/>
      <c r="W374" s="27"/>
      <c r="X374" s="27"/>
      <c r="Y374" s="27"/>
      <c r="Z374" s="27"/>
      <c r="AA374" s="27"/>
      <c r="AB374" s="27"/>
      <c r="AC374" s="27"/>
      <c r="AD374" s="27"/>
      <c r="AE374" s="27"/>
      <c r="AF374" s="28"/>
      <c r="AG374" s="153"/>
      <c r="AH374" s="28"/>
      <c r="AI374" s="28"/>
      <c r="AJ374" s="28"/>
      <c r="AK374" s="28"/>
      <c r="AL374" s="28"/>
      <c r="AM374" s="28"/>
    </row>
    <row r="375" spans="1:39" ht="15.75" customHeight="1" x14ac:dyDescent="0.2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55"/>
      <c r="W375" s="27"/>
      <c r="X375" s="27"/>
      <c r="Y375" s="27"/>
      <c r="Z375" s="27"/>
      <c r="AA375" s="27"/>
      <c r="AB375" s="27"/>
      <c r="AC375" s="27"/>
      <c r="AD375" s="27"/>
      <c r="AE375" s="27"/>
      <c r="AF375" s="28"/>
      <c r="AG375" s="153"/>
      <c r="AH375" s="28"/>
      <c r="AI375" s="28"/>
      <c r="AJ375" s="28"/>
      <c r="AK375" s="28"/>
      <c r="AL375" s="28"/>
      <c r="AM375" s="28"/>
    </row>
    <row r="376" spans="1:39" ht="15.75" customHeight="1" x14ac:dyDescent="0.2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55"/>
      <c r="W376" s="27"/>
      <c r="X376" s="27"/>
      <c r="Y376" s="27"/>
      <c r="Z376" s="27"/>
      <c r="AA376" s="27"/>
      <c r="AB376" s="27"/>
      <c r="AC376" s="27"/>
      <c r="AD376" s="27"/>
      <c r="AE376" s="27"/>
      <c r="AF376" s="28"/>
      <c r="AG376" s="153"/>
      <c r="AH376" s="28"/>
      <c r="AI376" s="28"/>
      <c r="AJ376" s="28"/>
      <c r="AK376" s="28"/>
      <c r="AL376" s="28"/>
      <c r="AM376" s="28"/>
    </row>
    <row r="377" spans="1:39" ht="15.75" customHeight="1" x14ac:dyDescent="0.2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55"/>
      <c r="W377" s="27"/>
      <c r="X377" s="27"/>
      <c r="Y377" s="27"/>
      <c r="Z377" s="27"/>
      <c r="AA377" s="27"/>
      <c r="AB377" s="27"/>
      <c r="AC377" s="27"/>
      <c r="AD377" s="27"/>
      <c r="AE377" s="27"/>
      <c r="AF377" s="28"/>
      <c r="AG377" s="153"/>
      <c r="AH377" s="28"/>
      <c r="AI377" s="28"/>
      <c r="AJ377" s="28"/>
      <c r="AK377" s="28"/>
      <c r="AL377" s="28"/>
      <c r="AM377" s="28"/>
    </row>
    <row r="378" spans="1:39" ht="15.75" customHeight="1" x14ac:dyDescent="0.2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55"/>
      <c r="W378" s="27"/>
      <c r="X378" s="27"/>
      <c r="Y378" s="27"/>
      <c r="Z378" s="27"/>
      <c r="AA378" s="27"/>
      <c r="AB378" s="27"/>
      <c r="AC378" s="27"/>
      <c r="AD378" s="27"/>
      <c r="AE378" s="27"/>
      <c r="AF378" s="28"/>
      <c r="AG378" s="153"/>
      <c r="AH378" s="28"/>
      <c r="AI378" s="28"/>
      <c r="AJ378" s="28"/>
      <c r="AK378" s="28"/>
      <c r="AL378" s="28"/>
      <c r="AM378" s="28"/>
    </row>
    <row r="379" spans="1:39" ht="15.75" customHeight="1" x14ac:dyDescent="0.2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55"/>
      <c r="W379" s="27"/>
      <c r="X379" s="27"/>
      <c r="Y379" s="27"/>
      <c r="Z379" s="27"/>
      <c r="AA379" s="27"/>
      <c r="AB379" s="27"/>
      <c r="AC379" s="27"/>
      <c r="AD379" s="27"/>
      <c r="AE379" s="27"/>
      <c r="AF379" s="28"/>
      <c r="AG379" s="153"/>
      <c r="AH379" s="28"/>
      <c r="AI379" s="28"/>
      <c r="AJ379" s="28"/>
      <c r="AK379" s="28"/>
      <c r="AL379" s="28"/>
      <c r="AM379" s="28"/>
    </row>
    <row r="380" spans="1:39" ht="15.75" customHeight="1" x14ac:dyDescent="0.2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55"/>
      <c r="W380" s="27"/>
      <c r="X380" s="27"/>
      <c r="Y380" s="27"/>
      <c r="Z380" s="27"/>
      <c r="AA380" s="27"/>
      <c r="AB380" s="27"/>
      <c r="AC380" s="27"/>
      <c r="AD380" s="27"/>
      <c r="AE380" s="27"/>
      <c r="AF380" s="28"/>
      <c r="AG380" s="153"/>
      <c r="AH380" s="28"/>
      <c r="AI380" s="28"/>
      <c r="AJ380" s="28"/>
      <c r="AK380" s="28"/>
      <c r="AL380" s="28"/>
      <c r="AM380" s="28"/>
    </row>
    <row r="381" spans="1:39" ht="15.75" customHeight="1" x14ac:dyDescent="0.2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55"/>
      <c r="W381" s="27"/>
      <c r="X381" s="27"/>
      <c r="Y381" s="27"/>
      <c r="Z381" s="27"/>
      <c r="AA381" s="27"/>
      <c r="AB381" s="27"/>
      <c r="AC381" s="27"/>
      <c r="AD381" s="27"/>
      <c r="AE381" s="27"/>
      <c r="AF381" s="28"/>
      <c r="AG381" s="153"/>
      <c r="AH381" s="28"/>
      <c r="AI381" s="28"/>
      <c r="AJ381" s="28"/>
      <c r="AK381" s="28"/>
      <c r="AL381" s="28"/>
      <c r="AM381" s="28"/>
    </row>
    <row r="382" spans="1:39" ht="15.75" customHeight="1" x14ac:dyDescent="0.2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55"/>
      <c r="W382" s="27"/>
      <c r="X382" s="27"/>
      <c r="Y382" s="27"/>
      <c r="Z382" s="27"/>
      <c r="AA382" s="27"/>
      <c r="AB382" s="27"/>
      <c r="AC382" s="27"/>
      <c r="AD382" s="27"/>
      <c r="AE382" s="27"/>
      <c r="AF382" s="28"/>
      <c r="AG382" s="153"/>
      <c r="AH382" s="28"/>
      <c r="AI382" s="28"/>
      <c r="AJ382" s="28"/>
      <c r="AK382" s="28"/>
      <c r="AL382" s="28"/>
      <c r="AM382" s="28"/>
    </row>
    <row r="383" spans="1:39" ht="15.75" customHeight="1" x14ac:dyDescent="0.2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55"/>
      <c r="W383" s="27"/>
      <c r="X383" s="27"/>
      <c r="Y383" s="27"/>
      <c r="Z383" s="27"/>
      <c r="AA383" s="27"/>
      <c r="AB383" s="27"/>
      <c r="AC383" s="27"/>
      <c r="AD383" s="27"/>
      <c r="AE383" s="27"/>
      <c r="AF383" s="28"/>
      <c r="AG383" s="153"/>
      <c r="AH383" s="28"/>
      <c r="AI383" s="28"/>
      <c r="AJ383" s="28"/>
      <c r="AK383" s="28"/>
      <c r="AL383" s="28"/>
      <c r="AM383" s="28"/>
    </row>
    <row r="384" spans="1:39" ht="15.75" customHeight="1" x14ac:dyDescent="0.2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55"/>
      <c r="W384" s="27"/>
      <c r="X384" s="27"/>
      <c r="Y384" s="27"/>
      <c r="Z384" s="27"/>
      <c r="AA384" s="27"/>
      <c r="AB384" s="27"/>
      <c r="AC384" s="27"/>
      <c r="AD384" s="27"/>
      <c r="AE384" s="27"/>
      <c r="AF384" s="28"/>
      <c r="AG384" s="153"/>
      <c r="AH384" s="28"/>
      <c r="AI384" s="28"/>
      <c r="AJ384" s="28"/>
      <c r="AK384" s="28"/>
      <c r="AL384" s="28"/>
      <c r="AM384" s="28"/>
    </row>
    <row r="385" spans="1:39" ht="15.75" customHeight="1" x14ac:dyDescent="0.2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55"/>
      <c r="W385" s="27"/>
      <c r="X385" s="27"/>
      <c r="Y385" s="27"/>
      <c r="Z385" s="27"/>
      <c r="AA385" s="27"/>
      <c r="AB385" s="27"/>
      <c r="AC385" s="27"/>
      <c r="AD385" s="27"/>
      <c r="AE385" s="27"/>
      <c r="AF385" s="28"/>
      <c r="AG385" s="153"/>
      <c r="AH385" s="28"/>
      <c r="AI385" s="28"/>
      <c r="AJ385" s="28"/>
      <c r="AK385" s="28"/>
      <c r="AL385" s="28"/>
      <c r="AM385" s="28"/>
    </row>
    <row r="386" spans="1:39" ht="15.75" customHeight="1" x14ac:dyDescent="0.2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55"/>
      <c r="W386" s="27"/>
      <c r="X386" s="27"/>
      <c r="Y386" s="27"/>
      <c r="Z386" s="27"/>
      <c r="AA386" s="27"/>
      <c r="AB386" s="27"/>
      <c r="AC386" s="27"/>
      <c r="AD386" s="27"/>
      <c r="AE386" s="27"/>
      <c r="AF386" s="28"/>
      <c r="AG386" s="153"/>
      <c r="AH386" s="28"/>
      <c r="AI386" s="28"/>
      <c r="AJ386" s="28"/>
      <c r="AK386" s="28"/>
      <c r="AL386" s="28"/>
      <c r="AM386" s="28"/>
    </row>
    <row r="387" spans="1:39" ht="15.75" customHeight="1" x14ac:dyDescent="0.2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55"/>
      <c r="W387" s="27"/>
      <c r="X387" s="27"/>
      <c r="Y387" s="27"/>
      <c r="Z387" s="27"/>
      <c r="AA387" s="27"/>
      <c r="AB387" s="27"/>
      <c r="AC387" s="27"/>
      <c r="AD387" s="27"/>
      <c r="AE387" s="27"/>
      <c r="AF387" s="28"/>
      <c r="AG387" s="153"/>
      <c r="AH387" s="28"/>
      <c r="AI387" s="28"/>
      <c r="AJ387" s="28"/>
      <c r="AK387" s="28"/>
      <c r="AL387" s="28"/>
      <c r="AM387" s="28"/>
    </row>
    <row r="388" spans="1:39" ht="15.75" customHeight="1" x14ac:dyDescent="0.2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55"/>
      <c r="W388" s="27"/>
      <c r="X388" s="27"/>
      <c r="Y388" s="27"/>
      <c r="Z388" s="27"/>
      <c r="AA388" s="27"/>
      <c r="AB388" s="27"/>
      <c r="AC388" s="27"/>
      <c r="AD388" s="27"/>
      <c r="AE388" s="27"/>
      <c r="AF388" s="28"/>
      <c r="AG388" s="153"/>
      <c r="AH388" s="28"/>
      <c r="AI388" s="28"/>
      <c r="AJ388" s="28"/>
      <c r="AK388" s="28"/>
      <c r="AL388" s="28"/>
      <c r="AM388" s="28"/>
    </row>
    <row r="389" spans="1:39" ht="15.75" customHeight="1" x14ac:dyDescent="0.2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55"/>
      <c r="W389" s="27"/>
      <c r="X389" s="27"/>
      <c r="Y389" s="27"/>
      <c r="Z389" s="27"/>
      <c r="AA389" s="27"/>
      <c r="AB389" s="27"/>
      <c r="AC389" s="27"/>
      <c r="AD389" s="27"/>
      <c r="AE389" s="27"/>
      <c r="AF389" s="28"/>
      <c r="AG389" s="153"/>
      <c r="AH389" s="28"/>
      <c r="AI389" s="28"/>
      <c r="AJ389" s="28"/>
      <c r="AK389" s="28"/>
      <c r="AL389" s="28"/>
      <c r="AM389" s="28"/>
    </row>
    <row r="390" spans="1:39" ht="15.75" customHeight="1" x14ac:dyDescent="0.2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55"/>
      <c r="W390" s="27"/>
      <c r="X390" s="27"/>
      <c r="Y390" s="27"/>
      <c r="Z390" s="27"/>
      <c r="AA390" s="27"/>
      <c r="AB390" s="27"/>
      <c r="AC390" s="27"/>
      <c r="AD390" s="27"/>
      <c r="AE390" s="27"/>
      <c r="AF390" s="28"/>
      <c r="AG390" s="153"/>
      <c r="AH390" s="28"/>
      <c r="AI390" s="28"/>
      <c r="AJ390" s="28"/>
      <c r="AK390" s="28"/>
      <c r="AL390" s="28"/>
      <c r="AM390" s="28"/>
    </row>
    <row r="391" spans="1:39" ht="15.75" customHeight="1" x14ac:dyDescent="0.2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55"/>
      <c r="W391" s="27"/>
      <c r="X391" s="27"/>
      <c r="Y391" s="27"/>
      <c r="Z391" s="27"/>
      <c r="AA391" s="27"/>
      <c r="AB391" s="27"/>
      <c r="AC391" s="27"/>
      <c r="AD391" s="27"/>
      <c r="AE391" s="27"/>
      <c r="AF391" s="28"/>
      <c r="AG391" s="153"/>
      <c r="AH391" s="28"/>
      <c r="AI391" s="28"/>
      <c r="AJ391" s="28"/>
      <c r="AK391" s="28"/>
      <c r="AL391" s="28"/>
      <c r="AM391" s="28"/>
    </row>
    <row r="392" spans="1:39" ht="15.75" customHeight="1" x14ac:dyDescent="0.2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55"/>
      <c r="W392" s="27"/>
      <c r="X392" s="27"/>
      <c r="Y392" s="27"/>
      <c r="Z392" s="27"/>
      <c r="AA392" s="27"/>
      <c r="AB392" s="27"/>
      <c r="AC392" s="27"/>
      <c r="AD392" s="27"/>
      <c r="AE392" s="27"/>
      <c r="AF392" s="28"/>
      <c r="AG392" s="153"/>
      <c r="AH392" s="28"/>
      <c r="AI392" s="28"/>
      <c r="AJ392" s="28"/>
      <c r="AK392" s="28"/>
      <c r="AL392" s="28"/>
      <c r="AM392" s="28"/>
    </row>
    <row r="393" spans="1:39" ht="15.75" customHeight="1" x14ac:dyDescent="0.2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55"/>
      <c r="W393" s="27"/>
      <c r="X393" s="27"/>
      <c r="Y393" s="27"/>
      <c r="Z393" s="27"/>
      <c r="AA393" s="27"/>
      <c r="AB393" s="27"/>
      <c r="AC393" s="27"/>
      <c r="AD393" s="27"/>
      <c r="AE393" s="27"/>
      <c r="AF393" s="28"/>
      <c r="AG393" s="153"/>
      <c r="AH393" s="28"/>
      <c r="AI393" s="28"/>
      <c r="AJ393" s="28"/>
      <c r="AK393" s="28"/>
      <c r="AL393" s="28"/>
      <c r="AM393" s="28"/>
    </row>
    <row r="394" spans="1:39" ht="15.75" customHeight="1" x14ac:dyDescent="0.2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55"/>
      <c r="W394" s="27"/>
      <c r="X394" s="27"/>
      <c r="Y394" s="27"/>
      <c r="Z394" s="27"/>
      <c r="AA394" s="27"/>
      <c r="AB394" s="27"/>
      <c r="AC394" s="27"/>
      <c r="AD394" s="27"/>
      <c r="AE394" s="27"/>
      <c r="AF394" s="28"/>
      <c r="AG394" s="153"/>
      <c r="AH394" s="28"/>
      <c r="AI394" s="28"/>
      <c r="AJ394" s="28"/>
      <c r="AK394" s="28"/>
      <c r="AL394" s="28"/>
      <c r="AM394" s="28"/>
    </row>
    <row r="395" spans="1:39" ht="15.75" customHeight="1" x14ac:dyDescent="0.2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55"/>
      <c r="W395" s="27"/>
      <c r="X395" s="27"/>
      <c r="Y395" s="27"/>
      <c r="Z395" s="27"/>
      <c r="AA395" s="27"/>
      <c r="AB395" s="27"/>
      <c r="AC395" s="27"/>
      <c r="AD395" s="27"/>
      <c r="AE395" s="27"/>
      <c r="AF395" s="28"/>
      <c r="AG395" s="153"/>
      <c r="AH395" s="28"/>
      <c r="AI395" s="28"/>
      <c r="AJ395" s="28"/>
      <c r="AK395" s="28"/>
      <c r="AL395" s="28"/>
      <c r="AM395" s="28"/>
    </row>
    <row r="396" spans="1:39" ht="15.75" customHeight="1" x14ac:dyDescent="0.2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55"/>
      <c r="W396" s="27"/>
      <c r="X396" s="27"/>
      <c r="Y396" s="27"/>
      <c r="Z396" s="27"/>
      <c r="AA396" s="27"/>
      <c r="AB396" s="27"/>
      <c r="AC396" s="27"/>
      <c r="AD396" s="27"/>
      <c r="AE396" s="27"/>
      <c r="AF396" s="28"/>
      <c r="AG396" s="153"/>
      <c r="AH396" s="28"/>
      <c r="AI396" s="28"/>
      <c r="AJ396" s="28"/>
      <c r="AK396" s="28"/>
      <c r="AL396" s="28"/>
      <c r="AM396" s="28"/>
    </row>
    <row r="397" spans="1:39" ht="15.75" customHeight="1" x14ac:dyDescent="0.2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55"/>
      <c r="W397" s="27"/>
      <c r="X397" s="27"/>
      <c r="Y397" s="27"/>
      <c r="Z397" s="27"/>
      <c r="AA397" s="27"/>
      <c r="AB397" s="27"/>
      <c r="AC397" s="27"/>
      <c r="AD397" s="27"/>
      <c r="AE397" s="27"/>
      <c r="AF397" s="28"/>
      <c r="AG397" s="153"/>
      <c r="AH397" s="28"/>
      <c r="AI397" s="28"/>
      <c r="AJ397" s="28"/>
      <c r="AK397" s="28"/>
      <c r="AL397" s="28"/>
      <c r="AM397" s="28"/>
    </row>
    <row r="398" spans="1:39" ht="15.75" customHeight="1" x14ac:dyDescent="0.2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55"/>
      <c r="W398" s="27"/>
      <c r="X398" s="27"/>
      <c r="Y398" s="27"/>
      <c r="Z398" s="27"/>
      <c r="AA398" s="27"/>
      <c r="AB398" s="27"/>
      <c r="AC398" s="27"/>
      <c r="AD398" s="27"/>
      <c r="AE398" s="27"/>
      <c r="AF398" s="28"/>
      <c r="AG398" s="153"/>
      <c r="AH398" s="28"/>
      <c r="AI398" s="28"/>
      <c r="AJ398" s="28"/>
      <c r="AK398" s="28"/>
      <c r="AL398" s="28"/>
      <c r="AM398" s="28"/>
    </row>
    <row r="399" spans="1:39" ht="15.75" customHeight="1" x14ac:dyDescent="0.2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55"/>
      <c r="W399" s="27"/>
      <c r="X399" s="27"/>
      <c r="Y399" s="27"/>
      <c r="Z399" s="27"/>
      <c r="AA399" s="27"/>
      <c r="AB399" s="27"/>
      <c r="AC399" s="27"/>
      <c r="AD399" s="27"/>
      <c r="AE399" s="27"/>
      <c r="AF399" s="28"/>
      <c r="AG399" s="153"/>
      <c r="AH399" s="28"/>
      <c r="AI399" s="28"/>
      <c r="AJ399" s="28"/>
      <c r="AK399" s="28"/>
      <c r="AL399" s="28"/>
      <c r="AM399" s="28"/>
    </row>
    <row r="400" spans="1:39" ht="15.75" customHeight="1" x14ac:dyDescent="0.2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55"/>
      <c r="W400" s="27"/>
      <c r="X400" s="27"/>
      <c r="Y400" s="27"/>
      <c r="Z400" s="27"/>
      <c r="AA400" s="27"/>
      <c r="AB400" s="27"/>
      <c r="AC400" s="27"/>
      <c r="AD400" s="27"/>
      <c r="AE400" s="27"/>
      <c r="AF400" s="28"/>
      <c r="AG400" s="153"/>
      <c r="AH400" s="28"/>
      <c r="AI400" s="28"/>
      <c r="AJ400" s="28"/>
      <c r="AK400" s="28"/>
      <c r="AL400" s="28"/>
      <c r="AM400" s="28"/>
    </row>
    <row r="401" spans="1:39" ht="15.75" customHeight="1" x14ac:dyDescent="0.2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55"/>
      <c r="W401" s="27"/>
      <c r="X401" s="27"/>
      <c r="Y401" s="27"/>
      <c r="Z401" s="27"/>
      <c r="AA401" s="27"/>
      <c r="AB401" s="27"/>
      <c r="AC401" s="27"/>
      <c r="AD401" s="27"/>
      <c r="AE401" s="27"/>
      <c r="AF401" s="28"/>
      <c r="AG401" s="153"/>
      <c r="AH401" s="28"/>
      <c r="AI401" s="28"/>
      <c r="AJ401" s="28"/>
      <c r="AK401" s="28"/>
      <c r="AL401" s="28"/>
      <c r="AM401" s="28"/>
    </row>
    <row r="402" spans="1:39" ht="15.75" customHeight="1" x14ac:dyDescent="0.2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55"/>
      <c r="W402" s="27"/>
      <c r="X402" s="27"/>
      <c r="Y402" s="27"/>
      <c r="Z402" s="27"/>
      <c r="AA402" s="27"/>
      <c r="AB402" s="27"/>
      <c r="AC402" s="27"/>
      <c r="AD402" s="27"/>
      <c r="AE402" s="27"/>
      <c r="AF402" s="28"/>
      <c r="AG402" s="153"/>
      <c r="AH402" s="28"/>
      <c r="AI402" s="28"/>
      <c r="AJ402" s="28"/>
      <c r="AK402" s="28"/>
      <c r="AL402" s="28"/>
      <c r="AM402" s="28"/>
    </row>
    <row r="403" spans="1:39" ht="15.75" customHeight="1" x14ac:dyDescent="0.2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55"/>
      <c r="W403" s="27"/>
      <c r="X403" s="27"/>
      <c r="Y403" s="27"/>
      <c r="Z403" s="27"/>
      <c r="AA403" s="27"/>
      <c r="AB403" s="27"/>
      <c r="AC403" s="27"/>
      <c r="AD403" s="27"/>
      <c r="AE403" s="27"/>
      <c r="AF403" s="28"/>
      <c r="AG403" s="153"/>
      <c r="AH403" s="28"/>
      <c r="AI403" s="28"/>
      <c r="AJ403" s="28"/>
      <c r="AK403" s="28"/>
      <c r="AL403" s="28"/>
      <c r="AM403" s="28"/>
    </row>
    <row r="404" spans="1:39" ht="15.75" customHeight="1" x14ac:dyDescent="0.2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55"/>
      <c r="W404" s="27"/>
      <c r="X404" s="27"/>
      <c r="Y404" s="27"/>
      <c r="Z404" s="27"/>
      <c r="AA404" s="27"/>
      <c r="AB404" s="27"/>
      <c r="AC404" s="27"/>
      <c r="AD404" s="27"/>
      <c r="AE404" s="27"/>
      <c r="AF404" s="28"/>
      <c r="AG404" s="153"/>
      <c r="AH404" s="28"/>
      <c r="AI404" s="28"/>
      <c r="AJ404" s="28"/>
      <c r="AK404" s="28"/>
      <c r="AL404" s="28"/>
      <c r="AM404" s="28"/>
    </row>
    <row r="405" spans="1:39" ht="15.75" customHeight="1" x14ac:dyDescent="0.2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55"/>
      <c r="W405" s="27"/>
      <c r="X405" s="27"/>
      <c r="Y405" s="27"/>
      <c r="Z405" s="27"/>
      <c r="AA405" s="27"/>
      <c r="AB405" s="27"/>
      <c r="AC405" s="27"/>
      <c r="AD405" s="27"/>
      <c r="AE405" s="27"/>
      <c r="AF405" s="28"/>
      <c r="AG405" s="153"/>
      <c r="AH405" s="28"/>
      <c r="AI405" s="28"/>
      <c r="AJ405" s="28"/>
      <c r="AK405" s="28"/>
      <c r="AL405" s="28"/>
      <c r="AM405" s="28"/>
    </row>
    <row r="406" spans="1:39" ht="15.75" customHeight="1" x14ac:dyDescent="0.2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55"/>
      <c r="W406" s="27"/>
      <c r="X406" s="27"/>
      <c r="Y406" s="27"/>
      <c r="Z406" s="27"/>
      <c r="AA406" s="27"/>
      <c r="AB406" s="27"/>
      <c r="AC406" s="27"/>
      <c r="AD406" s="27"/>
      <c r="AE406" s="27"/>
      <c r="AF406" s="28"/>
      <c r="AG406" s="153"/>
      <c r="AH406" s="28"/>
      <c r="AI406" s="28"/>
      <c r="AJ406" s="28"/>
      <c r="AK406" s="28"/>
      <c r="AL406" s="28"/>
      <c r="AM406" s="28"/>
    </row>
    <row r="407" spans="1:39" ht="15.75" customHeight="1" x14ac:dyDescent="0.2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55"/>
      <c r="W407" s="27"/>
      <c r="X407" s="27"/>
      <c r="Y407" s="27"/>
      <c r="Z407" s="27"/>
      <c r="AA407" s="27"/>
      <c r="AB407" s="27"/>
      <c r="AC407" s="27"/>
      <c r="AD407" s="27"/>
      <c r="AE407" s="27"/>
      <c r="AF407" s="28"/>
      <c r="AG407" s="153"/>
      <c r="AH407" s="28"/>
      <c r="AI407" s="28"/>
      <c r="AJ407" s="28"/>
      <c r="AK407" s="28"/>
      <c r="AL407" s="28"/>
      <c r="AM407" s="28"/>
    </row>
    <row r="408" spans="1:39" ht="15.75" customHeight="1" x14ac:dyDescent="0.2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55"/>
      <c r="W408" s="27"/>
      <c r="X408" s="27"/>
      <c r="Y408" s="27"/>
      <c r="Z408" s="27"/>
      <c r="AA408" s="27"/>
      <c r="AB408" s="27"/>
      <c r="AC408" s="27"/>
      <c r="AD408" s="27"/>
      <c r="AE408" s="27"/>
      <c r="AF408" s="28"/>
      <c r="AG408" s="153"/>
      <c r="AH408" s="28"/>
      <c r="AI408" s="28"/>
      <c r="AJ408" s="28"/>
      <c r="AK408" s="28"/>
      <c r="AL408" s="28"/>
      <c r="AM408" s="28"/>
    </row>
    <row r="409" spans="1:39" ht="15.75" customHeight="1" x14ac:dyDescent="0.25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55"/>
      <c r="W409" s="27"/>
      <c r="X409" s="27"/>
      <c r="Y409" s="27"/>
      <c r="Z409" s="27"/>
      <c r="AA409" s="27"/>
      <c r="AB409" s="27"/>
      <c r="AC409" s="27"/>
      <c r="AD409" s="27"/>
      <c r="AE409" s="27"/>
      <c r="AF409" s="28"/>
      <c r="AG409" s="153"/>
      <c r="AH409" s="28"/>
      <c r="AI409" s="28"/>
      <c r="AJ409" s="28"/>
      <c r="AK409" s="28"/>
      <c r="AL409" s="28"/>
      <c r="AM409" s="28"/>
    </row>
    <row r="410" spans="1:39" ht="15.75" customHeight="1" x14ac:dyDescent="0.2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55"/>
      <c r="W410" s="27"/>
      <c r="X410" s="27"/>
      <c r="Y410" s="27"/>
      <c r="Z410" s="27"/>
      <c r="AA410" s="27"/>
      <c r="AB410" s="27"/>
      <c r="AC410" s="27"/>
      <c r="AD410" s="27"/>
      <c r="AE410" s="27"/>
      <c r="AF410" s="28"/>
      <c r="AG410" s="153"/>
      <c r="AH410" s="28"/>
      <c r="AI410" s="28"/>
      <c r="AJ410" s="28"/>
      <c r="AK410" s="28"/>
      <c r="AL410" s="28"/>
      <c r="AM410" s="28"/>
    </row>
    <row r="411" spans="1:39" ht="15.75" customHeight="1" x14ac:dyDescent="0.2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55"/>
      <c r="W411" s="27"/>
      <c r="X411" s="27"/>
      <c r="Y411" s="27"/>
      <c r="Z411" s="27"/>
      <c r="AA411" s="27"/>
      <c r="AB411" s="27"/>
      <c r="AC411" s="27"/>
      <c r="AD411" s="27"/>
      <c r="AE411" s="27"/>
      <c r="AF411" s="28"/>
      <c r="AG411" s="153"/>
      <c r="AH411" s="28"/>
      <c r="AI411" s="28"/>
      <c r="AJ411" s="28"/>
      <c r="AK411" s="28"/>
      <c r="AL411" s="28"/>
      <c r="AM411" s="28"/>
    </row>
    <row r="412" spans="1:39" ht="15.75" customHeight="1" x14ac:dyDescent="0.2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55"/>
      <c r="W412" s="27"/>
      <c r="X412" s="27"/>
      <c r="Y412" s="27"/>
      <c r="Z412" s="27"/>
      <c r="AA412" s="27"/>
      <c r="AB412" s="27"/>
      <c r="AC412" s="27"/>
      <c r="AD412" s="27"/>
      <c r="AE412" s="27"/>
      <c r="AF412" s="28"/>
      <c r="AG412" s="153"/>
      <c r="AH412" s="28"/>
      <c r="AI412" s="28"/>
      <c r="AJ412" s="28"/>
      <c r="AK412" s="28"/>
      <c r="AL412" s="28"/>
      <c r="AM412" s="28"/>
    </row>
    <row r="413" spans="1:39" ht="15.75" customHeight="1" x14ac:dyDescent="0.2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55"/>
      <c r="W413" s="27"/>
      <c r="X413" s="27"/>
      <c r="Y413" s="27"/>
      <c r="Z413" s="27"/>
      <c r="AA413" s="27"/>
      <c r="AB413" s="27"/>
      <c r="AC413" s="27"/>
      <c r="AD413" s="27"/>
      <c r="AE413" s="27"/>
      <c r="AF413" s="28"/>
      <c r="AG413" s="153"/>
      <c r="AH413" s="28"/>
      <c r="AI413" s="28"/>
      <c r="AJ413" s="28"/>
      <c r="AK413" s="28"/>
      <c r="AL413" s="28"/>
      <c r="AM413" s="28"/>
    </row>
    <row r="414" spans="1:39" ht="15.75" customHeight="1" x14ac:dyDescent="0.2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55"/>
      <c r="W414" s="27"/>
      <c r="X414" s="27"/>
      <c r="Y414" s="27"/>
      <c r="Z414" s="27"/>
      <c r="AA414" s="27"/>
      <c r="AB414" s="27"/>
      <c r="AC414" s="27"/>
      <c r="AD414" s="27"/>
      <c r="AE414" s="27"/>
      <c r="AF414" s="28"/>
      <c r="AG414" s="153"/>
      <c r="AH414" s="28"/>
      <c r="AI414" s="28"/>
      <c r="AJ414" s="28"/>
      <c r="AK414" s="28"/>
      <c r="AL414" s="28"/>
      <c r="AM414" s="28"/>
    </row>
    <row r="415" spans="1:39" ht="15.75" customHeight="1" x14ac:dyDescent="0.2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55"/>
      <c r="W415" s="27"/>
      <c r="X415" s="27"/>
      <c r="Y415" s="27"/>
      <c r="Z415" s="27"/>
      <c r="AA415" s="27"/>
      <c r="AB415" s="27"/>
      <c r="AC415" s="27"/>
      <c r="AD415" s="27"/>
      <c r="AE415" s="27"/>
      <c r="AF415" s="28"/>
      <c r="AG415" s="153"/>
      <c r="AH415" s="28"/>
      <c r="AI415" s="28"/>
      <c r="AJ415" s="28"/>
      <c r="AK415" s="28"/>
      <c r="AL415" s="28"/>
      <c r="AM415" s="28"/>
    </row>
    <row r="416" spans="1:39" ht="15.75" customHeight="1" x14ac:dyDescent="0.2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55"/>
      <c r="W416" s="27"/>
      <c r="X416" s="27"/>
      <c r="Y416" s="27"/>
      <c r="Z416" s="27"/>
      <c r="AA416" s="27"/>
      <c r="AB416" s="27"/>
      <c r="AC416" s="27"/>
      <c r="AD416" s="27"/>
      <c r="AE416" s="27"/>
      <c r="AF416" s="28"/>
      <c r="AG416" s="153"/>
      <c r="AH416" s="28"/>
      <c r="AI416" s="28"/>
      <c r="AJ416" s="28"/>
      <c r="AK416" s="28"/>
      <c r="AL416" s="28"/>
      <c r="AM416" s="28"/>
    </row>
    <row r="417" spans="1:39" ht="15.75" customHeight="1" x14ac:dyDescent="0.25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55"/>
      <c r="W417" s="27"/>
      <c r="X417" s="27"/>
      <c r="Y417" s="27"/>
      <c r="Z417" s="27"/>
      <c r="AA417" s="27"/>
      <c r="AB417" s="27"/>
      <c r="AC417" s="27"/>
      <c r="AD417" s="27"/>
      <c r="AE417" s="27"/>
      <c r="AF417" s="28"/>
      <c r="AG417" s="153"/>
      <c r="AH417" s="28"/>
      <c r="AI417" s="28"/>
      <c r="AJ417" s="28"/>
      <c r="AK417" s="28"/>
      <c r="AL417" s="28"/>
      <c r="AM417" s="28"/>
    </row>
    <row r="418" spans="1:39" ht="15.75" customHeight="1" x14ac:dyDescent="0.2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55"/>
      <c r="W418" s="27"/>
      <c r="X418" s="27"/>
      <c r="Y418" s="27"/>
      <c r="Z418" s="27"/>
      <c r="AA418" s="27"/>
      <c r="AB418" s="27"/>
      <c r="AC418" s="27"/>
      <c r="AD418" s="27"/>
      <c r="AE418" s="27"/>
      <c r="AF418" s="28"/>
      <c r="AG418" s="153"/>
      <c r="AH418" s="28"/>
      <c r="AI418" s="28"/>
      <c r="AJ418" s="28"/>
      <c r="AK418" s="28"/>
      <c r="AL418" s="28"/>
      <c r="AM418" s="28"/>
    </row>
    <row r="419" spans="1:39" ht="15.75" customHeight="1" x14ac:dyDescent="0.2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55"/>
      <c r="W419" s="27"/>
      <c r="X419" s="27"/>
      <c r="Y419" s="27"/>
      <c r="Z419" s="27"/>
      <c r="AA419" s="27"/>
      <c r="AB419" s="27"/>
      <c r="AC419" s="27"/>
      <c r="AD419" s="27"/>
      <c r="AE419" s="27"/>
      <c r="AF419" s="28"/>
      <c r="AG419" s="153"/>
      <c r="AH419" s="28"/>
      <c r="AI419" s="28"/>
      <c r="AJ419" s="28"/>
      <c r="AK419" s="28"/>
      <c r="AL419" s="28"/>
      <c r="AM419" s="28"/>
    </row>
    <row r="420" spans="1:39" ht="15.75" customHeight="1" x14ac:dyDescent="0.2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55"/>
      <c r="W420" s="27"/>
      <c r="X420" s="27"/>
      <c r="Y420" s="27"/>
      <c r="Z420" s="27"/>
      <c r="AA420" s="27"/>
      <c r="AB420" s="27"/>
      <c r="AC420" s="27"/>
      <c r="AD420" s="27"/>
      <c r="AE420" s="27"/>
      <c r="AF420" s="28"/>
      <c r="AG420" s="153"/>
      <c r="AH420" s="28"/>
      <c r="AI420" s="28"/>
      <c r="AJ420" s="28"/>
      <c r="AK420" s="28"/>
      <c r="AL420" s="28"/>
      <c r="AM420" s="28"/>
    </row>
    <row r="421" spans="1:39" ht="15.75" customHeight="1" x14ac:dyDescent="0.25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55"/>
      <c r="W421" s="27"/>
      <c r="X421" s="27"/>
      <c r="Y421" s="27"/>
      <c r="Z421" s="27"/>
      <c r="AA421" s="27"/>
      <c r="AB421" s="27"/>
      <c r="AC421" s="27"/>
      <c r="AD421" s="27"/>
      <c r="AE421" s="27"/>
      <c r="AF421" s="28"/>
      <c r="AG421" s="153"/>
      <c r="AH421" s="28"/>
      <c r="AI421" s="28"/>
      <c r="AJ421" s="28"/>
      <c r="AK421" s="28"/>
      <c r="AL421" s="28"/>
      <c r="AM421" s="28"/>
    </row>
    <row r="422" spans="1:39" ht="15.75" customHeight="1" x14ac:dyDescent="0.2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55"/>
      <c r="W422" s="27"/>
      <c r="X422" s="27"/>
      <c r="Y422" s="27"/>
      <c r="Z422" s="27"/>
      <c r="AA422" s="27"/>
      <c r="AB422" s="27"/>
      <c r="AC422" s="27"/>
      <c r="AD422" s="27"/>
      <c r="AE422" s="27"/>
      <c r="AF422" s="28"/>
      <c r="AG422" s="153"/>
      <c r="AH422" s="28"/>
      <c r="AI422" s="28"/>
      <c r="AJ422" s="28"/>
      <c r="AK422" s="28"/>
      <c r="AL422" s="28"/>
      <c r="AM422" s="28"/>
    </row>
    <row r="423" spans="1:39" ht="15.75" customHeight="1" x14ac:dyDescent="0.2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55"/>
      <c r="W423" s="27"/>
      <c r="X423" s="27"/>
      <c r="Y423" s="27"/>
      <c r="Z423" s="27"/>
      <c r="AA423" s="27"/>
      <c r="AB423" s="27"/>
      <c r="AC423" s="27"/>
      <c r="AD423" s="27"/>
      <c r="AE423" s="27"/>
      <c r="AF423" s="28"/>
      <c r="AG423" s="153"/>
      <c r="AH423" s="28"/>
      <c r="AI423" s="28"/>
      <c r="AJ423" s="28"/>
      <c r="AK423" s="28"/>
      <c r="AL423" s="28"/>
      <c r="AM423" s="28"/>
    </row>
    <row r="424" spans="1:39" ht="15.75" customHeight="1" x14ac:dyDescent="0.2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55"/>
      <c r="W424" s="27"/>
      <c r="X424" s="27"/>
      <c r="Y424" s="27"/>
      <c r="Z424" s="27"/>
      <c r="AA424" s="27"/>
      <c r="AB424" s="27"/>
      <c r="AC424" s="27"/>
      <c r="AD424" s="27"/>
      <c r="AE424" s="27"/>
      <c r="AF424" s="28"/>
      <c r="AG424" s="153"/>
      <c r="AH424" s="28"/>
      <c r="AI424" s="28"/>
      <c r="AJ424" s="28"/>
      <c r="AK424" s="28"/>
      <c r="AL424" s="28"/>
      <c r="AM424" s="28"/>
    </row>
    <row r="425" spans="1:39" ht="15.75" customHeight="1" x14ac:dyDescent="0.2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55"/>
      <c r="W425" s="27"/>
      <c r="X425" s="27"/>
      <c r="Y425" s="27"/>
      <c r="Z425" s="27"/>
      <c r="AA425" s="27"/>
      <c r="AB425" s="27"/>
      <c r="AC425" s="27"/>
      <c r="AD425" s="27"/>
      <c r="AE425" s="27"/>
      <c r="AF425" s="28"/>
      <c r="AG425" s="153"/>
      <c r="AH425" s="28"/>
      <c r="AI425" s="28"/>
      <c r="AJ425" s="28"/>
      <c r="AK425" s="28"/>
      <c r="AL425" s="28"/>
      <c r="AM425" s="28"/>
    </row>
    <row r="426" spans="1:39" ht="15.75" customHeight="1" x14ac:dyDescent="0.2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55"/>
      <c r="W426" s="27"/>
      <c r="X426" s="27"/>
      <c r="Y426" s="27"/>
      <c r="Z426" s="27"/>
      <c r="AA426" s="27"/>
      <c r="AB426" s="27"/>
      <c r="AC426" s="27"/>
      <c r="AD426" s="27"/>
      <c r="AE426" s="27"/>
      <c r="AF426" s="28"/>
      <c r="AG426" s="153"/>
      <c r="AH426" s="28"/>
      <c r="AI426" s="28"/>
      <c r="AJ426" s="28"/>
      <c r="AK426" s="28"/>
      <c r="AL426" s="28"/>
      <c r="AM426" s="28"/>
    </row>
    <row r="427" spans="1:39" ht="15.75" customHeight="1" x14ac:dyDescent="0.2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55"/>
      <c r="W427" s="27"/>
      <c r="X427" s="27"/>
      <c r="Y427" s="27"/>
      <c r="Z427" s="27"/>
      <c r="AA427" s="27"/>
      <c r="AB427" s="27"/>
      <c r="AC427" s="27"/>
      <c r="AD427" s="27"/>
      <c r="AE427" s="27"/>
      <c r="AF427" s="28"/>
      <c r="AG427" s="153"/>
      <c r="AH427" s="28"/>
      <c r="AI427" s="28"/>
      <c r="AJ427" s="28"/>
      <c r="AK427" s="28"/>
      <c r="AL427" s="28"/>
      <c r="AM427" s="28"/>
    </row>
    <row r="428" spans="1:39" ht="15.75" customHeight="1" x14ac:dyDescent="0.2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55"/>
      <c r="W428" s="27"/>
      <c r="X428" s="27"/>
      <c r="Y428" s="27"/>
      <c r="Z428" s="27"/>
      <c r="AA428" s="27"/>
      <c r="AB428" s="27"/>
      <c r="AC428" s="27"/>
      <c r="AD428" s="27"/>
      <c r="AE428" s="27"/>
      <c r="AF428" s="28"/>
      <c r="AG428" s="153"/>
      <c r="AH428" s="28"/>
      <c r="AI428" s="28"/>
      <c r="AJ428" s="28"/>
      <c r="AK428" s="28"/>
      <c r="AL428" s="28"/>
      <c r="AM428" s="28"/>
    </row>
    <row r="429" spans="1:39" ht="15.75" customHeight="1" x14ac:dyDescent="0.2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55"/>
      <c r="W429" s="27"/>
      <c r="X429" s="27"/>
      <c r="Y429" s="27"/>
      <c r="Z429" s="27"/>
      <c r="AA429" s="27"/>
      <c r="AB429" s="27"/>
      <c r="AC429" s="27"/>
      <c r="AD429" s="27"/>
      <c r="AE429" s="27"/>
      <c r="AF429" s="28"/>
      <c r="AG429" s="153"/>
      <c r="AH429" s="28"/>
      <c r="AI429" s="28"/>
      <c r="AJ429" s="28"/>
      <c r="AK429" s="28"/>
      <c r="AL429" s="28"/>
      <c r="AM429" s="28"/>
    </row>
    <row r="430" spans="1:39" ht="15.75" customHeight="1" x14ac:dyDescent="0.2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55"/>
      <c r="W430" s="27"/>
      <c r="X430" s="27"/>
      <c r="Y430" s="27"/>
      <c r="Z430" s="27"/>
      <c r="AA430" s="27"/>
      <c r="AB430" s="27"/>
      <c r="AC430" s="27"/>
      <c r="AD430" s="27"/>
      <c r="AE430" s="27"/>
      <c r="AF430" s="28"/>
      <c r="AG430" s="153"/>
      <c r="AH430" s="28"/>
      <c r="AI430" s="28"/>
      <c r="AJ430" s="28"/>
      <c r="AK430" s="28"/>
      <c r="AL430" s="28"/>
      <c r="AM430" s="28"/>
    </row>
    <row r="431" spans="1:39" ht="15.75" customHeight="1" x14ac:dyDescent="0.2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55"/>
      <c r="W431" s="27"/>
      <c r="X431" s="27"/>
      <c r="Y431" s="27"/>
      <c r="Z431" s="27"/>
      <c r="AA431" s="27"/>
      <c r="AB431" s="27"/>
      <c r="AC431" s="27"/>
      <c r="AD431" s="27"/>
      <c r="AE431" s="27"/>
      <c r="AF431" s="28"/>
      <c r="AG431" s="153"/>
      <c r="AH431" s="28"/>
      <c r="AI431" s="28"/>
      <c r="AJ431" s="28"/>
      <c r="AK431" s="28"/>
      <c r="AL431" s="28"/>
      <c r="AM431" s="28"/>
    </row>
    <row r="432" spans="1:39" ht="15.75" customHeight="1" x14ac:dyDescent="0.2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55"/>
      <c r="W432" s="27"/>
      <c r="X432" s="27"/>
      <c r="Y432" s="27"/>
      <c r="Z432" s="27"/>
      <c r="AA432" s="27"/>
      <c r="AB432" s="27"/>
      <c r="AC432" s="27"/>
      <c r="AD432" s="27"/>
      <c r="AE432" s="27"/>
      <c r="AF432" s="28"/>
      <c r="AG432" s="153"/>
      <c r="AH432" s="28"/>
      <c r="AI432" s="28"/>
      <c r="AJ432" s="28"/>
      <c r="AK432" s="28"/>
      <c r="AL432" s="28"/>
      <c r="AM432" s="28"/>
    </row>
    <row r="433" spans="1:39" ht="15.75" customHeight="1" x14ac:dyDescent="0.25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55"/>
      <c r="W433" s="27"/>
      <c r="X433" s="27"/>
      <c r="Y433" s="27"/>
      <c r="Z433" s="27"/>
      <c r="AA433" s="27"/>
      <c r="AB433" s="27"/>
      <c r="AC433" s="27"/>
      <c r="AD433" s="27"/>
      <c r="AE433" s="27"/>
      <c r="AF433" s="28"/>
      <c r="AG433" s="153"/>
      <c r="AH433" s="28"/>
      <c r="AI433" s="28"/>
      <c r="AJ433" s="28"/>
      <c r="AK433" s="28"/>
      <c r="AL433" s="28"/>
      <c r="AM433" s="28"/>
    </row>
    <row r="434" spans="1:39" ht="15.75" customHeight="1" x14ac:dyDescent="0.2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55"/>
      <c r="W434" s="27"/>
      <c r="X434" s="27"/>
      <c r="Y434" s="27"/>
      <c r="Z434" s="27"/>
      <c r="AA434" s="27"/>
      <c r="AB434" s="27"/>
      <c r="AC434" s="27"/>
      <c r="AD434" s="27"/>
      <c r="AE434" s="27"/>
      <c r="AF434" s="28"/>
      <c r="AG434" s="153"/>
      <c r="AH434" s="28"/>
      <c r="AI434" s="28"/>
      <c r="AJ434" s="28"/>
      <c r="AK434" s="28"/>
      <c r="AL434" s="28"/>
      <c r="AM434" s="28"/>
    </row>
    <row r="435" spans="1:39" ht="15.75" customHeight="1" x14ac:dyDescent="0.2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55"/>
      <c r="W435" s="27"/>
      <c r="X435" s="27"/>
      <c r="Y435" s="27"/>
      <c r="Z435" s="27"/>
      <c r="AA435" s="27"/>
      <c r="AB435" s="27"/>
      <c r="AC435" s="27"/>
      <c r="AD435" s="27"/>
      <c r="AE435" s="27"/>
      <c r="AF435" s="28"/>
      <c r="AG435" s="153"/>
      <c r="AH435" s="28"/>
      <c r="AI435" s="28"/>
      <c r="AJ435" s="28"/>
      <c r="AK435" s="28"/>
      <c r="AL435" s="28"/>
      <c r="AM435" s="28"/>
    </row>
    <row r="436" spans="1:39" ht="15.75" customHeight="1" x14ac:dyDescent="0.2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55"/>
      <c r="W436" s="27"/>
      <c r="X436" s="27"/>
      <c r="Y436" s="27"/>
      <c r="Z436" s="27"/>
      <c r="AA436" s="27"/>
      <c r="AB436" s="27"/>
      <c r="AC436" s="27"/>
      <c r="AD436" s="27"/>
      <c r="AE436" s="27"/>
      <c r="AF436" s="28"/>
      <c r="AG436" s="153"/>
      <c r="AH436" s="28"/>
      <c r="AI436" s="28"/>
      <c r="AJ436" s="28"/>
      <c r="AK436" s="28"/>
      <c r="AL436" s="28"/>
      <c r="AM436" s="28"/>
    </row>
    <row r="437" spans="1:39" ht="15.75" customHeight="1" x14ac:dyDescent="0.2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55"/>
      <c r="W437" s="27"/>
      <c r="X437" s="27"/>
      <c r="Y437" s="27"/>
      <c r="Z437" s="27"/>
      <c r="AA437" s="27"/>
      <c r="AB437" s="27"/>
      <c r="AC437" s="27"/>
      <c r="AD437" s="27"/>
      <c r="AE437" s="27"/>
      <c r="AF437" s="28"/>
      <c r="AG437" s="153"/>
      <c r="AH437" s="28"/>
      <c r="AI437" s="28"/>
      <c r="AJ437" s="28"/>
      <c r="AK437" s="28"/>
      <c r="AL437" s="28"/>
      <c r="AM437" s="28"/>
    </row>
    <row r="438" spans="1:39" ht="15.75" customHeight="1" x14ac:dyDescent="0.2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55"/>
      <c r="W438" s="27"/>
      <c r="X438" s="27"/>
      <c r="Y438" s="27"/>
      <c r="Z438" s="27"/>
      <c r="AA438" s="27"/>
      <c r="AB438" s="27"/>
      <c r="AC438" s="27"/>
      <c r="AD438" s="27"/>
      <c r="AE438" s="27"/>
      <c r="AF438" s="28"/>
      <c r="AG438" s="153"/>
      <c r="AH438" s="28"/>
      <c r="AI438" s="28"/>
      <c r="AJ438" s="28"/>
      <c r="AK438" s="28"/>
      <c r="AL438" s="28"/>
      <c r="AM438" s="28"/>
    </row>
    <row r="439" spans="1:39" ht="15.75" customHeight="1" x14ac:dyDescent="0.25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55"/>
      <c r="W439" s="27"/>
      <c r="X439" s="27"/>
      <c r="Y439" s="27"/>
      <c r="Z439" s="27"/>
      <c r="AA439" s="27"/>
      <c r="AB439" s="27"/>
      <c r="AC439" s="27"/>
      <c r="AD439" s="27"/>
      <c r="AE439" s="27"/>
      <c r="AF439" s="28"/>
      <c r="AG439" s="153"/>
      <c r="AH439" s="28"/>
      <c r="AI439" s="28"/>
      <c r="AJ439" s="28"/>
      <c r="AK439" s="28"/>
      <c r="AL439" s="28"/>
      <c r="AM439" s="28"/>
    </row>
    <row r="440" spans="1:39" ht="15.75" customHeight="1" x14ac:dyDescent="0.2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55"/>
      <c r="W440" s="27"/>
      <c r="X440" s="27"/>
      <c r="Y440" s="27"/>
      <c r="Z440" s="27"/>
      <c r="AA440" s="27"/>
      <c r="AB440" s="27"/>
      <c r="AC440" s="27"/>
      <c r="AD440" s="27"/>
      <c r="AE440" s="27"/>
      <c r="AF440" s="28"/>
      <c r="AG440" s="153"/>
      <c r="AH440" s="28"/>
      <c r="AI440" s="28"/>
      <c r="AJ440" s="28"/>
      <c r="AK440" s="28"/>
      <c r="AL440" s="28"/>
      <c r="AM440" s="28"/>
    </row>
    <row r="441" spans="1:39" ht="15.75" customHeight="1" x14ac:dyDescent="0.25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55"/>
      <c r="W441" s="27"/>
      <c r="X441" s="27"/>
      <c r="Y441" s="27"/>
      <c r="Z441" s="27"/>
      <c r="AA441" s="27"/>
      <c r="AB441" s="27"/>
      <c r="AC441" s="27"/>
      <c r="AD441" s="27"/>
      <c r="AE441" s="27"/>
      <c r="AF441" s="28"/>
      <c r="AG441" s="153"/>
      <c r="AH441" s="28"/>
      <c r="AI441" s="28"/>
      <c r="AJ441" s="28"/>
      <c r="AK441" s="28"/>
      <c r="AL441" s="28"/>
      <c r="AM441" s="28"/>
    </row>
    <row r="442" spans="1:39" ht="15.75" customHeight="1" x14ac:dyDescent="0.2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55"/>
      <c r="W442" s="27"/>
      <c r="X442" s="27"/>
      <c r="Y442" s="27"/>
      <c r="Z442" s="27"/>
      <c r="AA442" s="27"/>
      <c r="AB442" s="27"/>
      <c r="AC442" s="27"/>
      <c r="AD442" s="27"/>
      <c r="AE442" s="27"/>
      <c r="AF442" s="28"/>
      <c r="AG442" s="153"/>
      <c r="AH442" s="28"/>
      <c r="AI442" s="28"/>
      <c r="AJ442" s="28"/>
      <c r="AK442" s="28"/>
      <c r="AL442" s="28"/>
      <c r="AM442" s="28"/>
    </row>
    <row r="443" spans="1:39" ht="15.75" customHeight="1" x14ac:dyDescent="0.2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55"/>
      <c r="W443" s="27"/>
      <c r="X443" s="27"/>
      <c r="Y443" s="27"/>
      <c r="Z443" s="27"/>
      <c r="AA443" s="27"/>
      <c r="AB443" s="27"/>
      <c r="AC443" s="27"/>
      <c r="AD443" s="27"/>
      <c r="AE443" s="27"/>
      <c r="AF443" s="28"/>
      <c r="AG443" s="153"/>
      <c r="AH443" s="28"/>
      <c r="AI443" s="28"/>
      <c r="AJ443" s="28"/>
      <c r="AK443" s="28"/>
      <c r="AL443" s="28"/>
      <c r="AM443" s="28"/>
    </row>
    <row r="444" spans="1:39" ht="15.75" customHeight="1" x14ac:dyDescent="0.2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55"/>
      <c r="W444" s="27"/>
      <c r="X444" s="27"/>
      <c r="Y444" s="27"/>
      <c r="Z444" s="27"/>
      <c r="AA444" s="27"/>
      <c r="AB444" s="27"/>
      <c r="AC444" s="27"/>
      <c r="AD444" s="27"/>
      <c r="AE444" s="27"/>
      <c r="AF444" s="28"/>
      <c r="AG444" s="153"/>
      <c r="AH444" s="28"/>
      <c r="AI444" s="28"/>
      <c r="AJ444" s="28"/>
      <c r="AK444" s="28"/>
      <c r="AL444" s="28"/>
      <c r="AM444" s="28"/>
    </row>
    <row r="445" spans="1:39" ht="15.75" customHeight="1" x14ac:dyDescent="0.2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55"/>
      <c r="W445" s="27"/>
      <c r="X445" s="27"/>
      <c r="Y445" s="27"/>
      <c r="Z445" s="27"/>
      <c r="AA445" s="27"/>
      <c r="AB445" s="27"/>
      <c r="AC445" s="27"/>
      <c r="AD445" s="27"/>
      <c r="AE445" s="27"/>
      <c r="AF445" s="28"/>
      <c r="AG445" s="153"/>
      <c r="AH445" s="28"/>
      <c r="AI445" s="28"/>
      <c r="AJ445" s="28"/>
      <c r="AK445" s="28"/>
      <c r="AL445" s="28"/>
      <c r="AM445" s="28"/>
    </row>
    <row r="446" spans="1:39" ht="15.75" customHeight="1" x14ac:dyDescent="0.2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55"/>
      <c r="W446" s="27"/>
      <c r="X446" s="27"/>
      <c r="Y446" s="27"/>
      <c r="Z446" s="27"/>
      <c r="AA446" s="27"/>
      <c r="AB446" s="27"/>
      <c r="AC446" s="27"/>
      <c r="AD446" s="27"/>
      <c r="AE446" s="27"/>
      <c r="AF446" s="28"/>
      <c r="AG446" s="153"/>
      <c r="AH446" s="28"/>
      <c r="AI446" s="28"/>
      <c r="AJ446" s="28"/>
      <c r="AK446" s="28"/>
      <c r="AL446" s="28"/>
      <c r="AM446" s="28"/>
    </row>
    <row r="447" spans="1:39" ht="15.75" customHeight="1" x14ac:dyDescent="0.2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55"/>
      <c r="W447" s="27"/>
      <c r="X447" s="27"/>
      <c r="Y447" s="27"/>
      <c r="Z447" s="27"/>
      <c r="AA447" s="27"/>
      <c r="AB447" s="27"/>
      <c r="AC447" s="27"/>
      <c r="AD447" s="27"/>
      <c r="AE447" s="27"/>
      <c r="AF447" s="28"/>
      <c r="AG447" s="153"/>
      <c r="AH447" s="28"/>
      <c r="AI447" s="28"/>
      <c r="AJ447" s="28"/>
      <c r="AK447" s="28"/>
      <c r="AL447" s="28"/>
      <c r="AM447" s="28"/>
    </row>
    <row r="448" spans="1:39" ht="15.75" customHeight="1" x14ac:dyDescent="0.2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55"/>
      <c r="W448" s="27"/>
      <c r="X448" s="27"/>
      <c r="Y448" s="27"/>
      <c r="Z448" s="27"/>
      <c r="AA448" s="27"/>
      <c r="AB448" s="27"/>
      <c r="AC448" s="27"/>
      <c r="AD448" s="27"/>
      <c r="AE448" s="27"/>
      <c r="AF448" s="28"/>
      <c r="AG448" s="153"/>
      <c r="AH448" s="28"/>
      <c r="AI448" s="28"/>
      <c r="AJ448" s="28"/>
      <c r="AK448" s="28"/>
      <c r="AL448" s="28"/>
      <c r="AM448" s="28"/>
    </row>
    <row r="449" spans="1:39" ht="15.75" customHeight="1" x14ac:dyDescent="0.2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55"/>
      <c r="W449" s="27"/>
      <c r="X449" s="27"/>
      <c r="Y449" s="27"/>
      <c r="Z449" s="27"/>
      <c r="AA449" s="27"/>
      <c r="AB449" s="27"/>
      <c r="AC449" s="27"/>
      <c r="AD449" s="27"/>
      <c r="AE449" s="27"/>
      <c r="AF449" s="28"/>
      <c r="AG449" s="153"/>
      <c r="AH449" s="28"/>
      <c r="AI449" s="28"/>
      <c r="AJ449" s="28"/>
      <c r="AK449" s="28"/>
      <c r="AL449" s="28"/>
      <c r="AM449" s="28"/>
    </row>
    <row r="450" spans="1:39" ht="15.75" customHeight="1" x14ac:dyDescent="0.2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55"/>
      <c r="W450" s="27"/>
      <c r="X450" s="27"/>
      <c r="Y450" s="27"/>
      <c r="Z450" s="27"/>
      <c r="AA450" s="27"/>
      <c r="AB450" s="27"/>
      <c r="AC450" s="27"/>
      <c r="AD450" s="27"/>
      <c r="AE450" s="27"/>
      <c r="AF450" s="28"/>
      <c r="AG450" s="153"/>
      <c r="AH450" s="28"/>
      <c r="AI450" s="28"/>
      <c r="AJ450" s="28"/>
      <c r="AK450" s="28"/>
      <c r="AL450" s="28"/>
      <c r="AM450" s="28"/>
    </row>
    <row r="451" spans="1:39" ht="15.75" customHeight="1" x14ac:dyDescent="0.2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55"/>
      <c r="W451" s="27"/>
      <c r="X451" s="27"/>
      <c r="Y451" s="27"/>
      <c r="Z451" s="27"/>
      <c r="AA451" s="27"/>
      <c r="AB451" s="27"/>
      <c r="AC451" s="27"/>
      <c r="AD451" s="27"/>
      <c r="AE451" s="27"/>
      <c r="AF451" s="28"/>
      <c r="AG451" s="153"/>
      <c r="AH451" s="28"/>
      <c r="AI451" s="28"/>
      <c r="AJ451" s="28"/>
      <c r="AK451" s="28"/>
      <c r="AL451" s="28"/>
      <c r="AM451" s="28"/>
    </row>
    <row r="452" spans="1:39" ht="15.75" customHeight="1" x14ac:dyDescent="0.2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55"/>
      <c r="W452" s="27"/>
      <c r="X452" s="27"/>
      <c r="Y452" s="27"/>
      <c r="Z452" s="27"/>
      <c r="AA452" s="27"/>
      <c r="AB452" s="27"/>
      <c r="AC452" s="27"/>
      <c r="AD452" s="27"/>
      <c r="AE452" s="27"/>
      <c r="AF452" s="28"/>
      <c r="AG452" s="153"/>
      <c r="AH452" s="28"/>
      <c r="AI452" s="28"/>
      <c r="AJ452" s="28"/>
      <c r="AK452" s="28"/>
      <c r="AL452" s="28"/>
      <c r="AM452" s="28"/>
    </row>
    <row r="453" spans="1:39" ht="15.75" customHeight="1" x14ac:dyDescent="0.25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55"/>
      <c r="W453" s="27"/>
      <c r="X453" s="27"/>
      <c r="Y453" s="27"/>
      <c r="Z453" s="27"/>
      <c r="AA453" s="27"/>
      <c r="AB453" s="27"/>
      <c r="AC453" s="27"/>
      <c r="AD453" s="27"/>
      <c r="AE453" s="27"/>
      <c r="AF453" s="28"/>
      <c r="AG453" s="153"/>
      <c r="AH453" s="28"/>
      <c r="AI453" s="28"/>
      <c r="AJ453" s="28"/>
      <c r="AK453" s="28"/>
      <c r="AL453" s="28"/>
      <c r="AM453" s="28"/>
    </row>
    <row r="454" spans="1:39" ht="15.75" customHeight="1" x14ac:dyDescent="0.2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55"/>
      <c r="W454" s="27"/>
      <c r="X454" s="27"/>
      <c r="Y454" s="27"/>
      <c r="Z454" s="27"/>
      <c r="AA454" s="27"/>
      <c r="AB454" s="27"/>
      <c r="AC454" s="27"/>
      <c r="AD454" s="27"/>
      <c r="AE454" s="27"/>
      <c r="AF454" s="28"/>
      <c r="AG454" s="153"/>
      <c r="AH454" s="28"/>
      <c r="AI454" s="28"/>
      <c r="AJ454" s="28"/>
      <c r="AK454" s="28"/>
      <c r="AL454" s="28"/>
      <c r="AM454" s="28"/>
    </row>
    <row r="455" spans="1:39" ht="15.75" customHeight="1" x14ac:dyDescent="0.2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55"/>
      <c r="W455" s="27"/>
      <c r="X455" s="27"/>
      <c r="Y455" s="27"/>
      <c r="Z455" s="27"/>
      <c r="AA455" s="27"/>
      <c r="AB455" s="27"/>
      <c r="AC455" s="27"/>
      <c r="AD455" s="27"/>
      <c r="AE455" s="27"/>
      <c r="AF455" s="28"/>
      <c r="AG455" s="153"/>
      <c r="AH455" s="28"/>
      <c r="AI455" s="28"/>
      <c r="AJ455" s="28"/>
      <c r="AK455" s="28"/>
      <c r="AL455" s="28"/>
      <c r="AM455" s="28"/>
    </row>
    <row r="456" spans="1:39" ht="15.75" customHeight="1" x14ac:dyDescent="0.25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55"/>
      <c r="W456" s="27"/>
      <c r="X456" s="27"/>
      <c r="Y456" s="27"/>
      <c r="Z456" s="27"/>
      <c r="AA456" s="27"/>
      <c r="AB456" s="27"/>
      <c r="AC456" s="27"/>
      <c r="AD456" s="27"/>
      <c r="AE456" s="27"/>
      <c r="AF456" s="28"/>
      <c r="AG456" s="153"/>
      <c r="AH456" s="28"/>
      <c r="AI456" s="28"/>
      <c r="AJ456" s="28"/>
      <c r="AK456" s="28"/>
      <c r="AL456" s="28"/>
      <c r="AM456" s="28"/>
    </row>
    <row r="457" spans="1:39" ht="15.75" customHeight="1" x14ac:dyDescent="0.25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55"/>
      <c r="W457" s="27"/>
      <c r="X457" s="27"/>
      <c r="Y457" s="27"/>
      <c r="Z457" s="27"/>
      <c r="AA457" s="27"/>
      <c r="AB457" s="27"/>
      <c r="AC457" s="27"/>
      <c r="AD457" s="27"/>
      <c r="AE457" s="27"/>
      <c r="AF457" s="28"/>
      <c r="AG457" s="153"/>
      <c r="AH457" s="28"/>
      <c r="AI457" s="28"/>
      <c r="AJ457" s="28"/>
      <c r="AK457" s="28"/>
      <c r="AL457" s="28"/>
      <c r="AM457" s="28"/>
    </row>
    <row r="458" spans="1:39" ht="15.75" customHeight="1" x14ac:dyDescent="0.2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55"/>
      <c r="W458" s="27"/>
      <c r="X458" s="27"/>
      <c r="Y458" s="27"/>
      <c r="Z458" s="27"/>
      <c r="AA458" s="27"/>
      <c r="AB458" s="27"/>
      <c r="AC458" s="27"/>
      <c r="AD458" s="27"/>
      <c r="AE458" s="27"/>
      <c r="AF458" s="28"/>
      <c r="AG458" s="153"/>
      <c r="AH458" s="28"/>
      <c r="AI458" s="28"/>
      <c r="AJ458" s="28"/>
      <c r="AK458" s="28"/>
      <c r="AL458" s="28"/>
      <c r="AM458" s="28"/>
    </row>
    <row r="459" spans="1:39" ht="15.75" customHeight="1" x14ac:dyDescent="0.2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55"/>
      <c r="W459" s="27"/>
      <c r="X459" s="27"/>
      <c r="Y459" s="27"/>
      <c r="Z459" s="27"/>
      <c r="AA459" s="27"/>
      <c r="AB459" s="27"/>
      <c r="AC459" s="27"/>
      <c r="AD459" s="27"/>
      <c r="AE459" s="27"/>
      <c r="AF459" s="28"/>
      <c r="AG459" s="153"/>
      <c r="AH459" s="28"/>
      <c r="AI459" s="28"/>
      <c r="AJ459" s="28"/>
      <c r="AK459" s="28"/>
      <c r="AL459" s="28"/>
      <c r="AM459" s="28"/>
    </row>
    <row r="460" spans="1:39" ht="15.75" customHeight="1" x14ac:dyDescent="0.25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55"/>
      <c r="W460" s="27"/>
      <c r="X460" s="27"/>
      <c r="Y460" s="27"/>
      <c r="Z460" s="27"/>
      <c r="AA460" s="27"/>
      <c r="AB460" s="27"/>
      <c r="AC460" s="27"/>
      <c r="AD460" s="27"/>
      <c r="AE460" s="27"/>
      <c r="AF460" s="28"/>
      <c r="AG460" s="153"/>
      <c r="AH460" s="28"/>
      <c r="AI460" s="28"/>
      <c r="AJ460" s="28"/>
      <c r="AK460" s="28"/>
      <c r="AL460" s="28"/>
      <c r="AM460" s="28"/>
    </row>
    <row r="461" spans="1:39" ht="15.75" customHeight="1" x14ac:dyDescent="0.2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55"/>
      <c r="W461" s="27"/>
      <c r="X461" s="27"/>
      <c r="Y461" s="27"/>
      <c r="Z461" s="27"/>
      <c r="AA461" s="27"/>
      <c r="AB461" s="27"/>
      <c r="AC461" s="27"/>
      <c r="AD461" s="27"/>
      <c r="AE461" s="27"/>
      <c r="AF461" s="28"/>
      <c r="AG461" s="153"/>
      <c r="AH461" s="28"/>
      <c r="AI461" s="28"/>
      <c r="AJ461" s="28"/>
      <c r="AK461" s="28"/>
      <c r="AL461" s="28"/>
      <c r="AM461" s="28"/>
    </row>
    <row r="462" spans="1:39" ht="15.75" customHeight="1" x14ac:dyDescent="0.25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55"/>
      <c r="W462" s="27"/>
      <c r="X462" s="27"/>
      <c r="Y462" s="27"/>
      <c r="Z462" s="27"/>
      <c r="AA462" s="27"/>
      <c r="AB462" s="27"/>
      <c r="AC462" s="27"/>
      <c r="AD462" s="27"/>
      <c r="AE462" s="27"/>
      <c r="AF462" s="28"/>
      <c r="AG462" s="153"/>
      <c r="AH462" s="28"/>
      <c r="AI462" s="28"/>
      <c r="AJ462" s="28"/>
      <c r="AK462" s="28"/>
      <c r="AL462" s="28"/>
      <c r="AM462" s="28"/>
    </row>
    <row r="463" spans="1:39" ht="15.75" customHeight="1" x14ac:dyDescent="0.2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55"/>
      <c r="W463" s="27"/>
      <c r="X463" s="27"/>
      <c r="Y463" s="27"/>
      <c r="Z463" s="27"/>
      <c r="AA463" s="27"/>
      <c r="AB463" s="27"/>
      <c r="AC463" s="27"/>
      <c r="AD463" s="27"/>
      <c r="AE463" s="27"/>
      <c r="AF463" s="28"/>
      <c r="AG463" s="153"/>
      <c r="AH463" s="28"/>
      <c r="AI463" s="28"/>
      <c r="AJ463" s="28"/>
      <c r="AK463" s="28"/>
      <c r="AL463" s="28"/>
      <c r="AM463" s="28"/>
    </row>
    <row r="464" spans="1:39" ht="15.75" customHeight="1" x14ac:dyDescent="0.2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55"/>
      <c r="W464" s="27"/>
      <c r="X464" s="27"/>
      <c r="Y464" s="27"/>
      <c r="Z464" s="27"/>
      <c r="AA464" s="27"/>
      <c r="AB464" s="27"/>
      <c r="AC464" s="27"/>
      <c r="AD464" s="27"/>
      <c r="AE464" s="27"/>
      <c r="AF464" s="28"/>
      <c r="AG464" s="153"/>
      <c r="AH464" s="28"/>
      <c r="AI464" s="28"/>
      <c r="AJ464" s="28"/>
      <c r="AK464" s="28"/>
      <c r="AL464" s="28"/>
      <c r="AM464" s="28"/>
    </row>
    <row r="465" spans="1:39" ht="15.75" customHeight="1" x14ac:dyDescent="0.2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55"/>
      <c r="W465" s="27"/>
      <c r="X465" s="27"/>
      <c r="Y465" s="27"/>
      <c r="Z465" s="27"/>
      <c r="AA465" s="27"/>
      <c r="AB465" s="27"/>
      <c r="AC465" s="27"/>
      <c r="AD465" s="27"/>
      <c r="AE465" s="27"/>
      <c r="AF465" s="28"/>
      <c r="AG465" s="153"/>
      <c r="AH465" s="28"/>
      <c r="AI465" s="28"/>
      <c r="AJ465" s="28"/>
      <c r="AK465" s="28"/>
      <c r="AL465" s="28"/>
      <c r="AM465" s="28"/>
    </row>
    <row r="466" spans="1:39" ht="15.75" customHeight="1" x14ac:dyDescent="0.2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55"/>
      <c r="W466" s="27"/>
      <c r="X466" s="27"/>
      <c r="Y466" s="27"/>
      <c r="Z466" s="27"/>
      <c r="AA466" s="27"/>
      <c r="AB466" s="27"/>
      <c r="AC466" s="27"/>
      <c r="AD466" s="27"/>
      <c r="AE466" s="27"/>
      <c r="AF466" s="28"/>
      <c r="AG466" s="153"/>
      <c r="AH466" s="28"/>
      <c r="AI466" s="28"/>
      <c r="AJ466" s="28"/>
      <c r="AK466" s="28"/>
      <c r="AL466" s="28"/>
      <c r="AM466" s="28"/>
    </row>
    <row r="467" spans="1:39" ht="15.75" customHeight="1" x14ac:dyDescent="0.2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55"/>
      <c r="W467" s="27"/>
      <c r="X467" s="27"/>
      <c r="Y467" s="27"/>
      <c r="Z467" s="27"/>
      <c r="AA467" s="27"/>
      <c r="AB467" s="27"/>
      <c r="AC467" s="27"/>
      <c r="AD467" s="27"/>
      <c r="AE467" s="27"/>
      <c r="AF467" s="28"/>
      <c r="AG467" s="153"/>
      <c r="AH467" s="28"/>
      <c r="AI467" s="28"/>
      <c r="AJ467" s="28"/>
      <c r="AK467" s="28"/>
      <c r="AL467" s="28"/>
      <c r="AM467" s="28"/>
    </row>
    <row r="468" spans="1:39" ht="15.75" customHeight="1" x14ac:dyDescent="0.2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55"/>
      <c r="W468" s="27"/>
      <c r="X468" s="27"/>
      <c r="Y468" s="27"/>
      <c r="Z468" s="27"/>
      <c r="AA468" s="27"/>
      <c r="AB468" s="27"/>
      <c r="AC468" s="27"/>
      <c r="AD468" s="27"/>
      <c r="AE468" s="27"/>
      <c r="AF468" s="28"/>
      <c r="AG468" s="153"/>
      <c r="AH468" s="28"/>
      <c r="AI468" s="28"/>
      <c r="AJ468" s="28"/>
      <c r="AK468" s="28"/>
      <c r="AL468" s="28"/>
      <c r="AM468" s="28"/>
    </row>
    <row r="469" spans="1:39" ht="15.75" customHeight="1" x14ac:dyDescent="0.25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55"/>
      <c r="W469" s="27"/>
      <c r="X469" s="27"/>
      <c r="Y469" s="27"/>
      <c r="Z469" s="27"/>
      <c r="AA469" s="27"/>
      <c r="AB469" s="27"/>
      <c r="AC469" s="27"/>
      <c r="AD469" s="27"/>
      <c r="AE469" s="27"/>
      <c r="AF469" s="28"/>
      <c r="AG469" s="153"/>
      <c r="AH469" s="28"/>
      <c r="AI469" s="28"/>
      <c r="AJ469" s="28"/>
      <c r="AK469" s="28"/>
      <c r="AL469" s="28"/>
      <c r="AM469" s="28"/>
    </row>
    <row r="470" spans="1:39" ht="15.75" customHeight="1" x14ac:dyDescent="0.2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55"/>
      <c r="W470" s="27"/>
      <c r="X470" s="27"/>
      <c r="Y470" s="27"/>
      <c r="Z470" s="27"/>
      <c r="AA470" s="27"/>
      <c r="AB470" s="27"/>
      <c r="AC470" s="27"/>
      <c r="AD470" s="27"/>
      <c r="AE470" s="27"/>
      <c r="AF470" s="28"/>
      <c r="AG470" s="153"/>
      <c r="AH470" s="28"/>
      <c r="AI470" s="28"/>
      <c r="AJ470" s="28"/>
      <c r="AK470" s="28"/>
      <c r="AL470" s="28"/>
      <c r="AM470" s="28"/>
    </row>
    <row r="471" spans="1:39" ht="15.75" customHeight="1" x14ac:dyDescent="0.2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55"/>
      <c r="W471" s="27"/>
      <c r="X471" s="27"/>
      <c r="Y471" s="27"/>
      <c r="Z471" s="27"/>
      <c r="AA471" s="27"/>
      <c r="AB471" s="27"/>
      <c r="AC471" s="27"/>
      <c r="AD471" s="27"/>
      <c r="AE471" s="27"/>
      <c r="AF471" s="28"/>
      <c r="AG471" s="153"/>
      <c r="AH471" s="28"/>
      <c r="AI471" s="28"/>
      <c r="AJ471" s="28"/>
      <c r="AK471" s="28"/>
      <c r="AL471" s="28"/>
      <c r="AM471" s="28"/>
    </row>
    <row r="472" spans="1:39" ht="15.75" customHeight="1" x14ac:dyDescent="0.2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55"/>
      <c r="W472" s="27"/>
      <c r="X472" s="27"/>
      <c r="Y472" s="27"/>
      <c r="Z472" s="27"/>
      <c r="AA472" s="27"/>
      <c r="AB472" s="27"/>
      <c r="AC472" s="27"/>
      <c r="AD472" s="27"/>
      <c r="AE472" s="27"/>
      <c r="AF472" s="28"/>
      <c r="AG472" s="153"/>
      <c r="AH472" s="28"/>
      <c r="AI472" s="28"/>
      <c r="AJ472" s="28"/>
      <c r="AK472" s="28"/>
      <c r="AL472" s="28"/>
      <c r="AM472" s="28"/>
    </row>
    <row r="473" spans="1:39" ht="15.75" customHeight="1" x14ac:dyDescent="0.2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55"/>
      <c r="W473" s="27"/>
      <c r="X473" s="27"/>
      <c r="Y473" s="27"/>
      <c r="Z473" s="27"/>
      <c r="AA473" s="27"/>
      <c r="AB473" s="27"/>
      <c r="AC473" s="27"/>
      <c r="AD473" s="27"/>
      <c r="AE473" s="27"/>
      <c r="AF473" s="28"/>
      <c r="AG473" s="153"/>
      <c r="AH473" s="28"/>
      <c r="AI473" s="28"/>
      <c r="AJ473" s="28"/>
      <c r="AK473" s="28"/>
      <c r="AL473" s="28"/>
      <c r="AM473" s="28"/>
    </row>
    <row r="474" spans="1:39" ht="15.75" customHeight="1" x14ac:dyDescent="0.2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55"/>
      <c r="W474" s="27"/>
      <c r="X474" s="27"/>
      <c r="Y474" s="27"/>
      <c r="Z474" s="27"/>
      <c r="AA474" s="27"/>
      <c r="AB474" s="27"/>
      <c r="AC474" s="27"/>
      <c r="AD474" s="27"/>
      <c r="AE474" s="27"/>
      <c r="AF474" s="28"/>
      <c r="AG474" s="153"/>
      <c r="AH474" s="28"/>
      <c r="AI474" s="28"/>
      <c r="AJ474" s="28"/>
      <c r="AK474" s="28"/>
      <c r="AL474" s="28"/>
      <c r="AM474" s="28"/>
    </row>
    <row r="475" spans="1:39" ht="15.75" customHeight="1" x14ac:dyDescent="0.2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55"/>
      <c r="W475" s="27"/>
      <c r="X475" s="27"/>
      <c r="Y475" s="27"/>
      <c r="Z475" s="27"/>
      <c r="AA475" s="27"/>
      <c r="AB475" s="27"/>
      <c r="AC475" s="27"/>
      <c r="AD475" s="27"/>
      <c r="AE475" s="27"/>
      <c r="AF475" s="28"/>
      <c r="AG475" s="153"/>
      <c r="AH475" s="28"/>
      <c r="AI475" s="28"/>
      <c r="AJ475" s="28"/>
      <c r="AK475" s="28"/>
      <c r="AL475" s="28"/>
      <c r="AM475" s="28"/>
    </row>
    <row r="476" spans="1:39" ht="15.75" customHeight="1" x14ac:dyDescent="0.2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55"/>
      <c r="W476" s="27"/>
      <c r="X476" s="27"/>
      <c r="Y476" s="27"/>
      <c r="Z476" s="27"/>
      <c r="AA476" s="27"/>
      <c r="AB476" s="27"/>
      <c r="AC476" s="27"/>
      <c r="AD476" s="27"/>
      <c r="AE476" s="27"/>
      <c r="AF476" s="28"/>
      <c r="AG476" s="153"/>
      <c r="AH476" s="28"/>
      <c r="AI476" s="28"/>
      <c r="AJ476" s="28"/>
      <c r="AK476" s="28"/>
      <c r="AL476" s="28"/>
      <c r="AM476" s="28"/>
    </row>
    <row r="477" spans="1:39" ht="15.75" customHeight="1" x14ac:dyDescent="0.25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55"/>
      <c r="W477" s="27"/>
      <c r="X477" s="27"/>
      <c r="Y477" s="27"/>
      <c r="Z477" s="27"/>
      <c r="AA477" s="27"/>
      <c r="AB477" s="27"/>
      <c r="AC477" s="27"/>
      <c r="AD477" s="27"/>
      <c r="AE477" s="27"/>
      <c r="AF477" s="28"/>
      <c r="AG477" s="153"/>
      <c r="AH477" s="28"/>
      <c r="AI477" s="28"/>
      <c r="AJ477" s="28"/>
      <c r="AK477" s="28"/>
      <c r="AL477" s="28"/>
      <c r="AM477" s="28"/>
    </row>
    <row r="478" spans="1:39" ht="15.75" customHeight="1" x14ac:dyDescent="0.2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55"/>
      <c r="W478" s="27"/>
      <c r="X478" s="27"/>
      <c r="Y478" s="27"/>
      <c r="Z478" s="27"/>
      <c r="AA478" s="27"/>
      <c r="AB478" s="27"/>
      <c r="AC478" s="27"/>
      <c r="AD478" s="27"/>
      <c r="AE478" s="27"/>
      <c r="AF478" s="28"/>
      <c r="AG478" s="153"/>
      <c r="AH478" s="28"/>
      <c r="AI478" s="28"/>
      <c r="AJ478" s="28"/>
      <c r="AK478" s="28"/>
      <c r="AL478" s="28"/>
      <c r="AM478" s="28"/>
    </row>
    <row r="479" spans="1:39" ht="15.75" customHeight="1" x14ac:dyDescent="0.2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55"/>
      <c r="W479" s="27"/>
      <c r="X479" s="27"/>
      <c r="Y479" s="27"/>
      <c r="Z479" s="27"/>
      <c r="AA479" s="27"/>
      <c r="AB479" s="27"/>
      <c r="AC479" s="27"/>
      <c r="AD479" s="27"/>
      <c r="AE479" s="27"/>
      <c r="AF479" s="28"/>
      <c r="AG479" s="153"/>
      <c r="AH479" s="28"/>
      <c r="AI479" s="28"/>
      <c r="AJ479" s="28"/>
      <c r="AK479" s="28"/>
      <c r="AL479" s="28"/>
      <c r="AM479" s="28"/>
    </row>
    <row r="480" spans="1:39" ht="15.75" customHeight="1" x14ac:dyDescent="0.25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55"/>
      <c r="W480" s="27"/>
      <c r="X480" s="27"/>
      <c r="Y480" s="27"/>
      <c r="Z480" s="27"/>
      <c r="AA480" s="27"/>
      <c r="AB480" s="27"/>
      <c r="AC480" s="27"/>
      <c r="AD480" s="27"/>
      <c r="AE480" s="27"/>
      <c r="AF480" s="28"/>
      <c r="AG480" s="153"/>
      <c r="AH480" s="28"/>
      <c r="AI480" s="28"/>
      <c r="AJ480" s="28"/>
      <c r="AK480" s="28"/>
      <c r="AL480" s="28"/>
      <c r="AM480" s="28"/>
    </row>
    <row r="481" spans="1:39" ht="15.75" customHeight="1" x14ac:dyDescent="0.25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55"/>
      <c r="W481" s="27"/>
      <c r="X481" s="27"/>
      <c r="Y481" s="27"/>
      <c r="Z481" s="27"/>
      <c r="AA481" s="27"/>
      <c r="AB481" s="27"/>
      <c r="AC481" s="27"/>
      <c r="AD481" s="27"/>
      <c r="AE481" s="27"/>
      <c r="AF481" s="28"/>
      <c r="AG481" s="153"/>
      <c r="AH481" s="28"/>
      <c r="AI481" s="28"/>
      <c r="AJ481" s="28"/>
      <c r="AK481" s="28"/>
      <c r="AL481" s="28"/>
      <c r="AM481" s="28"/>
    </row>
    <row r="482" spans="1:39" ht="15.75" customHeight="1" x14ac:dyDescent="0.2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55"/>
      <c r="W482" s="27"/>
      <c r="X482" s="27"/>
      <c r="Y482" s="27"/>
      <c r="Z482" s="27"/>
      <c r="AA482" s="27"/>
      <c r="AB482" s="27"/>
      <c r="AC482" s="27"/>
      <c r="AD482" s="27"/>
      <c r="AE482" s="27"/>
      <c r="AF482" s="28"/>
      <c r="AG482" s="153"/>
      <c r="AH482" s="28"/>
      <c r="AI482" s="28"/>
      <c r="AJ482" s="28"/>
      <c r="AK482" s="28"/>
      <c r="AL482" s="28"/>
      <c r="AM482" s="28"/>
    </row>
    <row r="483" spans="1:39" ht="15.75" customHeight="1" x14ac:dyDescent="0.2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55"/>
      <c r="W483" s="27"/>
      <c r="X483" s="27"/>
      <c r="Y483" s="27"/>
      <c r="Z483" s="27"/>
      <c r="AA483" s="27"/>
      <c r="AB483" s="27"/>
      <c r="AC483" s="27"/>
      <c r="AD483" s="27"/>
      <c r="AE483" s="27"/>
      <c r="AF483" s="28"/>
      <c r="AG483" s="153"/>
      <c r="AH483" s="28"/>
      <c r="AI483" s="28"/>
      <c r="AJ483" s="28"/>
      <c r="AK483" s="28"/>
      <c r="AL483" s="28"/>
      <c r="AM483" s="28"/>
    </row>
    <row r="484" spans="1:39" ht="15.75" customHeight="1" x14ac:dyDescent="0.25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55"/>
      <c r="W484" s="27"/>
      <c r="X484" s="27"/>
      <c r="Y484" s="27"/>
      <c r="Z484" s="27"/>
      <c r="AA484" s="27"/>
      <c r="AB484" s="27"/>
      <c r="AC484" s="27"/>
      <c r="AD484" s="27"/>
      <c r="AE484" s="27"/>
      <c r="AF484" s="28"/>
      <c r="AG484" s="153"/>
      <c r="AH484" s="28"/>
      <c r="AI484" s="28"/>
      <c r="AJ484" s="28"/>
      <c r="AK484" s="28"/>
      <c r="AL484" s="28"/>
      <c r="AM484" s="28"/>
    </row>
    <row r="485" spans="1:39" ht="15.75" customHeight="1" x14ac:dyDescent="0.2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55"/>
      <c r="W485" s="27"/>
      <c r="X485" s="27"/>
      <c r="Y485" s="27"/>
      <c r="Z485" s="27"/>
      <c r="AA485" s="27"/>
      <c r="AB485" s="27"/>
      <c r="AC485" s="27"/>
      <c r="AD485" s="27"/>
      <c r="AE485" s="27"/>
      <c r="AF485" s="28"/>
      <c r="AG485" s="153"/>
      <c r="AH485" s="28"/>
      <c r="AI485" s="28"/>
      <c r="AJ485" s="28"/>
      <c r="AK485" s="28"/>
      <c r="AL485" s="28"/>
      <c r="AM485" s="28"/>
    </row>
    <row r="486" spans="1:39" ht="15.75" customHeight="1" x14ac:dyDescent="0.2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55"/>
      <c r="W486" s="27"/>
      <c r="X486" s="27"/>
      <c r="Y486" s="27"/>
      <c r="Z486" s="27"/>
      <c r="AA486" s="27"/>
      <c r="AB486" s="27"/>
      <c r="AC486" s="27"/>
      <c r="AD486" s="27"/>
      <c r="AE486" s="27"/>
      <c r="AF486" s="28"/>
      <c r="AG486" s="153"/>
      <c r="AH486" s="28"/>
      <c r="AI486" s="28"/>
      <c r="AJ486" s="28"/>
      <c r="AK486" s="28"/>
      <c r="AL486" s="28"/>
      <c r="AM486" s="28"/>
    </row>
    <row r="487" spans="1:39" ht="15.75" customHeight="1" x14ac:dyDescent="0.25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55"/>
      <c r="W487" s="27"/>
      <c r="X487" s="27"/>
      <c r="Y487" s="27"/>
      <c r="Z487" s="27"/>
      <c r="AA487" s="27"/>
      <c r="AB487" s="27"/>
      <c r="AC487" s="27"/>
      <c r="AD487" s="27"/>
      <c r="AE487" s="27"/>
      <c r="AF487" s="28"/>
      <c r="AG487" s="153"/>
      <c r="AH487" s="28"/>
      <c r="AI487" s="28"/>
      <c r="AJ487" s="28"/>
      <c r="AK487" s="28"/>
      <c r="AL487" s="28"/>
      <c r="AM487" s="28"/>
    </row>
    <row r="488" spans="1:39" ht="15.75" customHeight="1" x14ac:dyDescent="0.25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55"/>
      <c r="W488" s="27"/>
      <c r="X488" s="27"/>
      <c r="Y488" s="27"/>
      <c r="Z488" s="27"/>
      <c r="AA488" s="27"/>
      <c r="AB488" s="27"/>
      <c r="AC488" s="27"/>
      <c r="AD488" s="27"/>
      <c r="AE488" s="27"/>
      <c r="AF488" s="28"/>
      <c r="AG488" s="153"/>
      <c r="AH488" s="28"/>
      <c r="AI488" s="28"/>
      <c r="AJ488" s="28"/>
      <c r="AK488" s="28"/>
      <c r="AL488" s="28"/>
      <c r="AM488" s="28"/>
    </row>
    <row r="489" spans="1:39" ht="15.75" customHeight="1" x14ac:dyDescent="0.25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55"/>
      <c r="W489" s="27"/>
      <c r="X489" s="27"/>
      <c r="Y489" s="27"/>
      <c r="Z489" s="27"/>
      <c r="AA489" s="27"/>
      <c r="AB489" s="27"/>
      <c r="AC489" s="27"/>
      <c r="AD489" s="27"/>
      <c r="AE489" s="27"/>
      <c r="AF489" s="28"/>
      <c r="AG489" s="153"/>
      <c r="AH489" s="28"/>
      <c r="AI489" s="28"/>
      <c r="AJ489" s="28"/>
      <c r="AK489" s="28"/>
      <c r="AL489" s="28"/>
      <c r="AM489" s="28"/>
    </row>
    <row r="490" spans="1:39" ht="15.75" customHeight="1" x14ac:dyDescent="0.2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55"/>
      <c r="W490" s="27"/>
      <c r="X490" s="27"/>
      <c r="Y490" s="27"/>
      <c r="Z490" s="27"/>
      <c r="AA490" s="27"/>
      <c r="AB490" s="27"/>
      <c r="AC490" s="27"/>
      <c r="AD490" s="27"/>
      <c r="AE490" s="27"/>
      <c r="AF490" s="28"/>
      <c r="AG490" s="153"/>
      <c r="AH490" s="28"/>
      <c r="AI490" s="28"/>
      <c r="AJ490" s="28"/>
      <c r="AK490" s="28"/>
      <c r="AL490" s="28"/>
      <c r="AM490" s="28"/>
    </row>
    <row r="491" spans="1:39" ht="15.75" customHeight="1" x14ac:dyDescent="0.2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55"/>
      <c r="W491" s="27"/>
      <c r="X491" s="27"/>
      <c r="Y491" s="27"/>
      <c r="Z491" s="27"/>
      <c r="AA491" s="27"/>
      <c r="AB491" s="27"/>
      <c r="AC491" s="27"/>
      <c r="AD491" s="27"/>
      <c r="AE491" s="27"/>
      <c r="AF491" s="28"/>
      <c r="AG491" s="153"/>
      <c r="AH491" s="28"/>
      <c r="AI491" s="28"/>
      <c r="AJ491" s="28"/>
      <c r="AK491" s="28"/>
      <c r="AL491" s="28"/>
      <c r="AM491" s="28"/>
    </row>
    <row r="492" spans="1:39" ht="15.75" customHeight="1" x14ac:dyDescent="0.2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55"/>
      <c r="W492" s="27"/>
      <c r="X492" s="27"/>
      <c r="Y492" s="27"/>
      <c r="Z492" s="27"/>
      <c r="AA492" s="27"/>
      <c r="AB492" s="27"/>
      <c r="AC492" s="27"/>
      <c r="AD492" s="27"/>
      <c r="AE492" s="27"/>
      <c r="AF492" s="28"/>
      <c r="AG492" s="153"/>
      <c r="AH492" s="28"/>
      <c r="AI492" s="28"/>
      <c r="AJ492" s="28"/>
      <c r="AK492" s="28"/>
      <c r="AL492" s="28"/>
      <c r="AM492" s="28"/>
    </row>
    <row r="493" spans="1:39" ht="15.75" customHeight="1" x14ac:dyDescent="0.25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55"/>
      <c r="W493" s="27"/>
      <c r="X493" s="27"/>
      <c r="Y493" s="27"/>
      <c r="Z493" s="27"/>
      <c r="AA493" s="27"/>
      <c r="AB493" s="27"/>
      <c r="AC493" s="27"/>
      <c r="AD493" s="27"/>
      <c r="AE493" s="27"/>
      <c r="AF493" s="28"/>
      <c r="AG493" s="153"/>
      <c r="AH493" s="28"/>
      <c r="AI493" s="28"/>
      <c r="AJ493" s="28"/>
      <c r="AK493" s="28"/>
      <c r="AL493" s="28"/>
      <c r="AM493" s="28"/>
    </row>
    <row r="494" spans="1:39" ht="15.75" customHeight="1" x14ac:dyDescent="0.25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55"/>
      <c r="W494" s="27"/>
      <c r="X494" s="27"/>
      <c r="Y494" s="27"/>
      <c r="Z494" s="27"/>
      <c r="AA494" s="27"/>
      <c r="AB494" s="27"/>
      <c r="AC494" s="27"/>
      <c r="AD494" s="27"/>
      <c r="AE494" s="27"/>
      <c r="AF494" s="28"/>
      <c r="AG494" s="153"/>
      <c r="AH494" s="28"/>
      <c r="AI494" s="28"/>
      <c r="AJ494" s="28"/>
      <c r="AK494" s="28"/>
      <c r="AL494" s="28"/>
      <c r="AM494" s="28"/>
    </row>
    <row r="495" spans="1:39" ht="15.75" customHeight="1" x14ac:dyDescent="0.2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55"/>
      <c r="W495" s="27"/>
      <c r="X495" s="27"/>
      <c r="Y495" s="27"/>
      <c r="Z495" s="27"/>
      <c r="AA495" s="27"/>
      <c r="AB495" s="27"/>
      <c r="AC495" s="27"/>
      <c r="AD495" s="27"/>
      <c r="AE495" s="27"/>
      <c r="AF495" s="28"/>
      <c r="AG495" s="153"/>
      <c r="AH495" s="28"/>
      <c r="AI495" s="28"/>
      <c r="AJ495" s="28"/>
      <c r="AK495" s="28"/>
      <c r="AL495" s="28"/>
      <c r="AM495" s="28"/>
    </row>
    <row r="496" spans="1:39" ht="15.75" customHeight="1" x14ac:dyDescent="0.25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55"/>
      <c r="W496" s="27"/>
      <c r="X496" s="27"/>
      <c r="Y496" s="27"/>
      <c r="Z496" s="27"/>
      <c r="AA496" s="27"/>
      <c r="AB496" s="27"/>
      <c r="AC496" s="27"/>
      <c r="AD496" s="27"/>
      <c r="AE496" s="27"/>
      <c r="AF496" s="28"/>
      <c r="AG496" s="153"/>
      <c r="AH496" s="28"/>
      <c r="AI496" s="28"/>
      <c r="AJ496" s="28"/>
      <c r="AK496" s="28"/>
      <c r="AL496" s="28"/>
      <c r="AM496" s="28"/>
    </row>
    <row r="497" spans="1:39" ht="15.75" customHeight="1" x14ac:dyDescent="0.25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55"/>
      <c r="W497" s="27"/>
      <c r="X497" s="27"/>
      <c r="Y497" s="27"/>
      <c r="Z497" s="27"/>
      <c r="AA497" s="27"/>
      <c r="AB497" s="27"/>
      <c r="AC497" s="27"/>
      <c r="AD497" s="27"/>
      <c r="AE497" s="27"/>
      <c r="AF497" s="28"/>
      <c r="AG497" s="153"/>
      <c r="AH497" s="28"/>
      <c r="AI497" s="28"/>
      <c r="AJ497" s="28"/>
      <c r="AK497" s="28"/>
      <c r="AL497" s="28"/>
      <c r="AM497" s="28"/>
    </row>
    <row r="498" spans="1:39" ht="15.75" customHeight="1" x14ac:dyDescent="0.2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55"/>
      <c r="W498" s="27"/>
      <c r="X498" s="27"/>
      <c r="Y498" s="27"/>
      <c r="Z498" s="27"/>
      <c r="AA498" s="27"/>
      <c r="AB498" s="27"/>
      <c r="AC498" s="27"/>
      <c r="AD498" s="27"/>
      <c r="AE498" s="27"/>
      <c r="AF498" s="28"/>
      <c r="AG498" s="153"/>
      <c r="AH498" s="28"/>
      <c r="AI498" s="28"/>
      <c r="AJ498" s="28"/>
      <c r="AK498" s="28"/>
      <c r="AL498" s="28"/>
      <c r="AM498" s="28"/>
    </row>
    <row r="499" spans="1:39" ht="15.75" customHeight="1" x14ac:dyDescent="0.2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55"/>
      <c r="W499" s="27"/>
      <c r="X499" s="27"/>
      <c r="Y499" s="27"/>
      <c r="Z499" s="27"/>
      <c r="AA499" s="27"/>
      <c r="AB499" s="27"/>
      <c r="AC499" s="27"/>
      <c r="AD499" s="27"/>
      <c r="AE499" s="27"/>
      <c r="AF499" s="28"/>
      <c r="AG499" s="153"/>
      <c r="AH499" s="28"/>
      <c r="AI499" s="28"/>
      <c r="AJ499" s="28"/>
      <c r="AK499" s="28"/>
      <c r="AL499" s="28"/>
      <c r="AM499" s="28"/>
    </row>
    <row r="500" spans="1:39" ht="15.75" customHeight="1" x14ac:dyDescent="0.25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55"/>
      <c r="W500" s="27"/>
      <c r="X500" s="27"/>
      <c r="Y500" s="27"/>
      <c r="Z500" s="27"/>
      <c r="AA500" s="27"/>
      <c r="AB500" s="27"/>
      <c r="AC500" s="27"/>
      <c r="AD500" s="27"/>
      <c r="AE500" s="27"/>
      <c r="AF500" s="28"/>
      <c r="AG500" s="153"/>
      <c r="AH500" s="28"/>
      <c r="AI500" s="28"/>
      <c r="AJ500" s="28"/>
      <c r="AK500" s="28"/>
      <c r="AL500" s="28"/>
      <c r="AM500" s="28"/>
    </row>
    <row r="501" spans="1:39" ht="15.75" customHeight="1" x14ac:dyDescent="0.25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55"/>
      <c r="W501" s="27"/>
      <c r="X501" s="27"/>
      <c r="Y501" s="27"/>
      <c r="Z501" s="27"/>
      <c r="AA501" s="27"/>
      <c r="AB501" s="27"/>
      <c r="AC501" s="27"/>
      <c r="AD501" s="27"/>
      <c r="AE501" s="27"/>
      <c r="AF501" s="28"/>
      <c r="AG501" s="153"/>
      <c r="AH501" s="28"/>
      <c r="AI501" s="28"/>
      <c r="AJ501" s="28"/>
      <c r="AK501" s="28"/>
      <c r="AL501" s="28"/>
      <c r="AM501" s="28"/>
    </row>
    <row r="502" spans="1:39" ht="15.75" customHeight="1" x14ac:dyDescent="0.25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55"/>
      <c r="W502" s="27"/>
      <c r="X502" s="27"/>
      <c r="Y502" s="27"/>
      <c r="Z502" s="27"/>
      <c r="AA502" s="27"/>
      <c r="AB502" s="27"/>
      <c r="AC502" s="27"/>
      <c r="AD502" s="27"/>
      <c r="AE502" s="27"/>
      <c r="AF502" s="28"/>
      <c r="AG502" s="153"/>
      <c r="AH502" s="28"/>
      <c r="AI502" s="28"/>
      <c r="AJ502" s="28"/>
      <c r="AK502" s="28"/>
      <c r="AL502" s="28"/>
      <c r="AM502" s="28"/>
    </row>
    <row r="503" spans="1:39" ht="15.75" customHeight="1" x14ac:dyDescent="0.25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55"/>
      <c r="W503" s="27"/>
      <c r="X503" s="27"/>
      <c r="Y503" s="27"/>
      <c r="Z503" s="27"/>
      <c r="AA503" s="27"/>
      <c r="AB503" s="27"/>
      <c r="AC503" s="27"/>
      <c r="AD503" s="27"/>
      <c r="AE503" s="27"/>
      <c r="AF503" s="28"/>
      <c r="AG503" s="153"/>
      <c r="AH503" s="28"/>
      <c r="AI503" s="28"/>
      <c r="AJ503" s="28"/>
      <c r="AK503" s="28"/>
      <c r="AL503" s="28"/>
      <c r="AM503" s="28"/>
    </row>
    <row r="504" spans="1:39" ht="15.75" customHeight="1" x14ac:dyDescent="0.25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55"/>
      <c r="W504" s="27"/>
      <c r="X504" s="27"/>
      <c r="Y504" s="27"/>
      <c r="Z504" s="27"/>
      <c r="AA504" s="27"/>
      <c r="AB504" s="27"/>
      <c r="AC504" s="27"/>
      <c r="AD504" s="27"/>
      <c r="AE504" s="27"/>
      <c r="AF504" s="28"/>
      <c r="AG504" s="153"/>
      <c r="AH504" s="28"/>
      <c r="AI504" s="28"/>
      <c r="AJ504" s="28"/>
      <c r="AK504" s="28"/>
      <c r="AL504" s="28"/>
      <c r="AM504" s="28"/>
    </row>
    <row r="505" spans="1:39" ht="15.75" customHeight="1" x14ac:dyDescent="0.2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55"/>
      <c r="W505" s="27"/>
      <c r="X505" s="27"/>
      <c r="Y505" s="27"/>
      <c r="Z505" s="27"/>
      <c r="AA505" s="27"/>
      <c r="AB505" s="27"/>
      <c r="AC505" s="27"/>
      <c r="AD505" s="27"/>
      <c r="AE505" s="27"/>
      <c r="AF505" s="28"/>
      <c r="AG505" s="153"/>
      <c r="AH505" s="28"/>
      <c r="AI505" s="28"/>
      <c r="AJ505" s="28"/>
      <c r="AK505" s="28"/>
      <c r="AL505" s="28"/>
      <c r="AM505" s="28"/>
    </row>
    <row r="506" spans="1:39" ht="15.75" customHeight="1" x14ac:dyDescent="0.2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55"/>
      <c r="W506" s="27"/>
      <c r="X506" s="27"/>
      <c r="Y506" s="27"/>
      <c r="Z506" s="27"/>
      <c r="AA506" s="27"/>
      <c r="AB506" s="27"/>
      <c r="AC506" s="27"/>
      <c r="AD506" s="27"/>
      <c r="AE506" s="27"/>
      <c r="AF506" s="28"/>
      <c r="AG506" s="153"/>
      <c r="AH506" s="28"/>
      <c r="AI506" s="28"/>
      <c r="AJ506" s="28"/>
      <c r="AK506" s="28"/>
      <c r="AL506" s="28"/>
      <c r="AM506" s="28"/>
    </row>
    <row r="507" spans="1:39" ht="15.75" customHeight="1" x14ac:dyDescent="0.2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55"/>
      <c r="W507" s="27"/>
      <c r="X507" s="27"/>
      <c r="Y507" s="27"/>
      <c r="Z507" s="27"/>
      <c r="AA507" s="27"/>
      <c r="AB507" s="27"/>
      <c r="AC507" s="27"/>
      <c r="AD507" s="27"/>
      <c r="AE507" s="27"/>
      <c r="AF507" s="28"/>
      <c r="AG507" s="153"/>
      <c r="AH507" s="28"/>
      <c r="AI507" s="28"/>
      <c r="AJ507" s="28"/>
      <c r="AK507" s="28"/>
      <c r="AL507" s="28"/>
      <c r="AM507" s="28"/>
    </row>
    <row r="508" spans="1:39" ht="15.75" customHeight="1" x14ac:dyDescent="0.25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55"/>
      <c r="W508" s="27"/>
      <c r="X508" s="27"/>
      <c r="Y508" s="27"/>
      <c r="Z508" s="27"/>
      <c r="AA508" s="27"/>
      <c r="AB508" s="27"/>
      <c r="AC508" s="27"/>
      <c r="AD508" s="27"/>
      <c r="AE508" s="27"/>
      <c r="AF508" s="28"/>
      <c r="AG508" s="153"/>
      <c r="AH508" s="28"/>
      <c r="AI508" s="28"/>
      <c r="AJ508" s="28"/>
      <c r="AK508" s="28"/>
      <c r="AL508" s="28"/>
      <c r="AM508" s="28"/>
    </row>
    <row r="509" spans="1:39" ht="15.75" customHeight="1" x14ac:dyDescent="0.25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55"/>
      <c r="W509" s="27"/>
      <c r="X509" s="27"/>
      <c r="Y509" s="27"/>
      <c r="Z509" s="27"/>
      <c r="AA509" s="27"/>
      <c r="AB509" s="27"/>
      <c r="AC509" s="27"/>
      <c r="AD509" s="27"/>
      <c r="AE509" s="27"/>
      <c r="AF509" s="28"/>
      <c r="AG509" s="153"/>
      <c r="AH509" s="28"/>
      <c r="AI509" s="28"/>
      <c r="AJ509" s="28"/>
      <c r="AK509" s="28"/>
      <c r="AL509" s="28"/>
      <c r="AM509" s="28"/>
    </row>
    <row r="510" spans="1:39" ht="15.75" customHeight="1" x14ac:dyDescent="0.25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55"/>
      <c r="W510" s="27"/>
      <c r="X510" s="27"/>
      <c r="Y510" s="27"/>
      <c r="Z510" s="27"/>
      <c r="AA510" s="27"/>
      <c r="AB510" s="27"/>
      <c r="AC510" s="27"/>
      <c r="AD510" s="27"/>
      <c r="AE510" s="27"/>
      <c r="AF510" s="28"/>
      <c r="AG510" s="153"/>
      <c r="AH510" s="28"/>
      <c r="AI510" s="28"/>
      <c r="AJ510" s="28"/>
      <c r="AK510" s="28"/>
      <c r="AL510" s="28"/>
      <c r="AM510" s="28"/>
    </row>
    <row r="511" spans="1:39" ht="15.75" customHeight="1" x14ac:dyDescent="0.25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55"/>
      <c r="W511" s="27"/>
      <c r="X511" s="27"/>
      <c r="Y511" s="27"/>
      <c r="Z511" s="27"/>
      <c r="AA511" s="27"/>
      <c r="AB511" s="27"/>
      <c r="AC511" s="27"/>
      <c r="AD511" s="27"/>
      <c r="AE511" s="27"/>
      <c r="AF511" s="28"/>
      <c r="AG511" s="153"/>
      <c r="AH511" s="28"/>
      <c r="AI511" s="28"/>
      <c r="AJ511" s="28"/>
      <c r="AK511" s="28"/>
      <c r="AL511" s="28"/>
      <c r="AM511" s="28"/>
    </row>
    <row r="512" spans="1:39" ht="15.75" customHeight="1" x14ac:dyDescent="0.25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55"/>
      <c r="W512" s="27"/>
      <c r="X512" s="27"/>
      <c r="Y512" s="27"/>
      <c r="Z512" s="27"/>
      <c r="AA512" s="27"/>
      <c r="AB512" s="27"/>
      <c r="AC512" s="27"/>
      <c r="AD512" s="27"/>
      <c r="AE512" s="27"/>
      <c r="AF512" s="28"/>
      <c r="AG512" s="153"/>
      <c r="AH512" s="28"/>
      <c r="AI512" s="28"/>
      <c r="AJ512" s="28"/>
      <c r="AK512" s="28"/>
      <c r="AL512" s="28"/>
      <c r="AM512" s="28"/>
    </row>
    <row r="513" spans="1:39" ht="15.75" customHeight="1" x14ac:dyDescent="0.25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55"/>
      <c r="W513" s="27"/>
      <c r="X513" s="27"/>
      <c r="Y513" s="27"/>
      <c r="Z513" s="27"/>
      <c r="AA513" s="27"/>
      <c r="AB513" s="27"/>
      <c r="AC513" s="27"/>
      <c r="AD513" s="27"/>
      <c r="AE513" s="27"/>
      <c r="AF513" s="28"/>
      <c r="AG513" s="153"/>
      <c r="AH513" s="28"/>
      <c r="AI513" s="28"/>
      <c r="AJ513" s="28"/>
      <c r="AK513" s="28"/>
      <c r="AL513" s="28"/>
      <c r="AM513" s="28"/>
    </row>
    <row r="514" spans="1:39" ht="15.75" customHeight="1" x14ac:dyDescent="0.2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55"/>
      <c r="W514" s="27"/>
      <c r="X514" s="27"/>
      <c r="Y514" s="27"/>
      <c r="Z514" s="27"/>
      <c r="AA514" s="27"/>
      <c r="AB514" s="27"/>
      <c r="AC514" s="27"/>
      <c r="AD514" s="27"/>
      <c r="AE514" s="27"/>
      <c r="AF514" s="28"/>
      <c r="AG514" s="153"/>
      <c r="AH514" s="28"/>
      <c r="AI514" s="28"/>
      <c r="AJ514" s="28"/>
      <c r="AK514" s="28"/>
      <c r="AL514" s="28"/>
      <c r="AM514" s="28"/>
    </row>
    <row r="515" spans="1:39" ht="15.75" customHeight="1" x14ac:dyDescent="0.2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55"/>
      <c r="W515" s="27"/>
      <c r="X515" s="27"/>
      <c r="Y515" s="27"/>
      <c r="Z515" s="27"/>
      <c r="AA515" s="27"/>
      <c r="AB515" s="27"/>
      <c r="AC515" s="27"/>
      <c r="AD515" s="27"/>
      <c r="AE515" s="27"/>
      <c r="AF515" s="28"/>
      <c r="AG515" s="153"/>
      <c r="AH515" s="28"/>
      <c r="AI515" s="28"/>
      <c r="AJ515" s="28"/>
      <c r="AK515" s="28"/>
      <c r="AL515" s="28"/>
      <c r="AM515" s="28"/>
    </row>
    <row r="516" spans="1:39" ht="15.75" customHeight="1" x14ac:dyDescent="0.2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55"/>
      <c r="W516" s="27"/>
      <c r="X516" s="27"/>
      <c r="Y516" s="27"/>
      <c r="Z516" s="27"/>
      <c r="AA516" s="27"/>
      <c r="AB516" s="27"/>
      <c r="AC516" s="27"/>
      <c r="AD516" s="27"/>
      <c r="AE516" s="27"/>
      <c r="AF516" s="28"/>
      <c r="AG516" s="153"/>
      <c r="AH516" s="28"/>
      <c r="AI516" s="28"/>
      <c r="AJ516" s="28"/>
      <c r="AK516" s="28"/>
      <c r="AL516" s="28"/>
      <c r="AM516" s="28"/>
    </row>
    <row r="517" spans="1:39" ht="15.75" customHeight="1" x14ac:dyDescent="0.25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55"/>
      <c r="W517" s="27"/>
      <c r="X517" s="27"/>
      <c r="Y517" s="27"/>
      <c r="Z517" s="27"/>
      <c r="AA517" s="27"/>
      <c r="AB517" s="27"/>
      <c r="AC517" s="27"/>
      <c r="AD517" s="27"/>
      <c r="AE517" s="27"/>
      <c r="AF517" s="28"/>
      <c r="AG517" s="153"/>
      <c r="AH517" s="28"/>
      <c r="AI517" s="28"/>
      <c r="AJ517" s="28"/>
      <c r="AK517" s="28"/>
      <c r="AL517" s="28"/>
      <c r="AM517" s="28"/>
    </row>
    <row r="518" spans="1:39" ht="15.75" customHeight="1" x14ac:dyDescent="0.25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55"/>
      <c r="W518" s="27"/>
      <c r="X518" s="27"/>
      <c r="Y518" s="27"/>
      <c r="Z518" s="27"/>
      <c r="AA518" s="27"/>
      <c r="AB518" s="27"/>
      <c r="AC518" s="27"/>
      <c r="AD518" s="27"/>
      <c r="AE518" s="27"/>
      <c r="AF518" s="28"/>
      <c r="AG518" s="153"/>
      <c r="AH518" s="28"/>
      <c r="AI518" s="28"/>
      <c r="AJ518" s="28"/>
      <c r="AK518" s="28"/>
      <c r="AL518" s="28"/>
      <c r="AM518" s="28"/>
    </row>
    <row r="519" spans="1:39" ht="15.75" customHeight="1" x14ac:dyDescent="0.25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55"/>
      <c r="W519" s="27"/>
      <c r="X519" s="27"/>
      <c r="Y519" s="27"/>
      <c r="Z519" s="27"/>
      <c r="AA519" s="27"/>
      <c r="AB519" s="27"/>
      <c r="AC519" s="27"/>
      <c r="AD519" s="27"/>
      <c r="AE519" s="27"/>
      <c r="AF519" s="28"/>
      <c r="AG519" s="153"/>
      <c r="AH519" s="28"/>
      <c r="AI519" s="28"/>
      <c r="AJ519" s="28"/>
      <c r="AK519" s="28"/>
      <c r="AL519" s="28"/>
      <c r="AM519" s="28"/>
    </row>
    <row r="520" spans="1:39" ht="15.75" customHeight="1" x14ac:dyDescent="0.2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55"/>
      <c r="W520" s="27"/>
      <c r="X520" s="27"/>
      <c r="Y520" s="27"/>
      <c r="Z520" s="27"/>
      <c r="AA520" s="27"/>
      <c r="AB520" s="27"/>
      <c r="AC520" s="27"/>
      <c r="AD520" s="27"/>
      <c r="AE520" s="27"/>
      <c r="AF520" s="28"/>
      <c r="AG520" s="153"/>
      <c r="AH520" s="28"/>
      <c r="AI520" s="28"/>
      <c r="AJ520" s="28"/>
      <c r="AK520" s="28"/>
      <c r="AL520" s="28"/>
      <c r="AM520" s="28"/>
    </row>
    <row r="521" spans="1:39" ht="15.75" customHeight="1" x14ac:dyDescent="0.2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55"/>
      <c r="W521" s="27"/>
      <c r="X521" s="27"/>
      <c r="Y521" s="27"/>
      <c r="Z521" s="27"/>
      <c r="AA521" s="27"/>
      <c r="AB521" s="27"/>
      <c r="AC521" s="27"/>
      <c r="AD521" s="27"/>
      <c r="AE521" s="27"/>
      <c r="AF521" s="28"/>
      <c r="AG521" s="153"/>
      <c r="AH521" s="28"/>
      <c r="AI521" s="28"/>
      <c r="AJ521" s="28"/>
      <c r="AK521" s="28"/>
      <c r="AL521" s="28"/>
      <c r="AM521" s="28"/>
    </row>
    <row r="522" spans="1:39" ht="15.75" customHeight="1" x14ac:dyDescent="0.2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55"/>
      <c r="W522" s="27"/>
      <c r="X522" s="27"/>
      <c r="Y522" s="27"/>
      <c r="Z522" s="27"/>
      <c r="AA522" s="27"/>
      <c r="AB522" s="27"/>
      <c r="AC522" s="27"/>
      <c r="AD522" s="27"/>
      <c r="AE522" s="27"/>
      <c r="AF522" s="28"/>
      <c r="AG522" s="153"/>
      <c r="AH522" s="28"/>
      <c r="AI522" s="28"/>
      <c r="AJ522" s="28"/>
      <c r="AK522" s="28"/>
      <c r="AL522" s="28"/>
      <c r="AM522" s="28"/>
    </row>
    <row r="523" spans="1:39" ht="15.75" customHeight="1" x14ac:dyDescent="0.2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55"/>
      <c r="W523" s="27"/>
      <c r="X523" s="27"/>
      <c r="Y523" s="27"/>
      <c r="Z523" s="27"/>
      <c r="AA523" s="27"/>
      <c r="AB523" s="27"/>
      <c r="AC523" s="27"/>
      <c r="AD523" s="27"/>
      <c r="AE523" s="27"/>
      <c r="AF523" s="28"/>
      <c r="AG523" s="153"/>
      <c r="AH523" s="28"/>
      <c r="AI523" s="28"/>
      <c r="AJ523" s="28"/>
      <c r="AK523" s="28"/>
      <c r="AL523" s="28"/>
      <c r="AM523" s="28"/>
    </row>
    <row r="524" spans="1:39" ht="15.75" customHeight="1" x14ac:dyDescent="0.2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55"/>
      <c r="W524" s="27"/>
      <c r="X524" s="27"/>
      <c r="Y524" s="27"/>
      <c r="Z524" s="27"/>
      <c r="AA524" s="27"/>
      <c r="AB524" s="27"/>
      <c r="AC524" s="27"/>
      <c r="AD524" s="27"/>
      <c r="AE524" s="27"/>
      <c r="AF524" s="28"/>
      <c r="AG524" s="153"/>
      <c r="AH524" s="28"/>
      <c r="AI524" s="28"/>
      <c r="AJ524" s="28"/>
      <c r="AK524" s="28"/>
      <c r="AL524" s="28"/>
      <c r="AM524" s="28"/>
    </row>
    <row r="525" spans="1:39" ht="15.75" customHeight="1" x14ac:dyDescent="0.2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55"/>
      <c r="W525" s="27"/>
      <c r="X525" s="27"/>
      <c r="Y525" s="27"/>
      <c r="Z525" s="27"/>
      <c r="AA525" s="27"/>
      <c r="AB525" s="27"/>
      <c r="AC525" s="27"/>
      <c r="AD525" s="27"/>
      <c r="AE525" s="27"/>
      <c r="AF525" s="28"/>
      <c r="AG525" s="153"/>
      <c r="AH525" s="28"/>
      <c r="AI525" s="28"/>
      <c r="AJ525" s="28"/>
      <c r="AK525" s="28"/>
      <c r="AL525" s="28"/>
      <c r="AM525" s="28"/>
    </row>
    <row r="526" spans="1:39" ht="15.75" customHeight="1" x14ac:dyDescent="0.2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55"/>
      <c r="W526" s="27"/>
      <c r="X526" s="27"/>
      <c r="Y526" s="27"/>
      <c r="Z526" s="27"/>
      <c r="AA526" s="27"/>
      <c r="AB526" s="27"/>
      <c r="AC526" s="27"/>
      <c r="AD526" s="27"/>
      <c r="AE526" s="27"/>
      <c r="AF526" s="28"/>
      <c r="AG526" s="153"/>
      <c r="AH526" s="28"/>
      <c r="AI526" s="28"/>
      <c r="AJ526" s="28"/>
      <c r="AK526" s="28"/>
      <c r="AL526" s="28"/>
      <c r="AM526" s="28"/>
    </row>
    <row r="527" spans="1:39" ht="15.75" customHeight="1" x14ac:dyDescent="0.2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55"/>
      <c r="W527" s="27"/>
      <c r="X527" s="27"/>
      <c r="Y527" s="27"/>
      <c r="Z527" s="27"/>
      <c r="AA527" s="27"/>
      <c r="AB527" s="27"/>
      <c r="AC527" s="27"/>
      <c r="AD527" s="27"/>
      <c r="AE527" s="27"/>
      <c r="AF527" s="28"/>
      <c r="AG527" s="153"/>
      <c r="AH527" s="28"/>
      <c r="AI527" s="28"/>
      <c r="AJ527" s="28"/>
      <c r="AK527" s="28"/>
      <c r="AL527" s="28"/>
      <c r="AM527" s="28"/>
    </row>
    <row r="528" spans="1:39" ht="15.75" customHeight="1" x14ac:dyDescent="0.2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55"/>
      <c r="W528" s="27"/>
      <c r="X528" s="27"/>
      <c r="Y528" s="27"/>
      <c r="Z528" s="27"/>
      <c r="AA528" s="27"/>
      <c r="AB528" s="27"/>
      <c r="AC528" s="27"/>
      <c r="AD528" s="27"/>
      <c r="AE528" s="27"/>
      <c r="AF528" s="28"/>
      <c r="AG528" s="153"/>
      <c r="AH528" s="28"/>
      <c r="AI528" s="28"/>
      <c r="AJ528" s="28"/>
      <c r="AK528" s="28"/>
      <c r="AL528" s="28"/>
      <c r="AM528" s="28"/>
    </row>
    <row r="529" spans="1:39" ht="15.75" customHeight="1" x14ac:dyDescent="0.2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55"/>
      <c r="W529" s="27"/>
      <c r="X529" s="27"/>
      <c r="Y529" s="27"/>
      <c r="Z529" s="27"/>
      <c r="AA529" s="27"/>
      <c r="AB529" s="27"/>
      <c r="AC529" s="27"/>
      <c r="AD529" s="27"/>
      <c r="AE529" s="27"/>
      <c r="AF529" s="28"/>
      <c r="AG529" s="153"/>
      <c r="AH529" s="28"/>
      <c r="AI529" s="28"/>
      <c r="AJ529" s="28"/>
      <c r="AK529" s="28"/>
      <c r="AL529" s="28"/>
      <c r="AM529" s="28"/>
    </row>
    <row r="530" spans="1:39" ht="15.75" customHeight="1" x14ac:dyDescent="0.2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55"/>
      <c r="W530" s="27"/>
      <c r="X530" s="27"/>
      <c r="Y530" s="27"/>
      <c r="Z530" s="27"/>
      <c r="AA530" s="27"/>
      <c r="AB530" s="27"/>
      <c r="AC530" s="27"/>
      <c r="AD530" s="27"/>
      <c r="AE530" s="27"/>
      <c r="AF530" s="28"/>
      <c r="AG530" s="153"/>
      <c r="AH530" s="28"/>
      <c r="AI530" s="28"/>
      <c r="AJ530" s="28"/>
      <c r="AK530" s="28"/>
      <c r="AL530" s="28"/>
      <c r="AM530" s="28"/>
    </row>
    <row r="531" spans="1:39" ht="15.75" customHeight="1" x14ac:dyDescent="0.2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55"/>
      <c r="W531" s="27"/>
      <c r="X531" s="27"/>
      <c r="Y531" s="27"/>
      <c r="Z531" s="27"/>
      <c r="AA531" s="27"/>
      <c r="AB531" s="27"/>
      <c r="AC531" s="27"/>
      <c r="AD531" s="27"/>
      <c r="AE531" s="27"/>
      <c r="AF531" s="28"/>
      <c r="AG531" s="153"/>
      <c r="AH531" s="28"/>
      <c r="AI531" s="28"/>
      <c r="AJ531" s="28"/>
      <c r="AK531" s="28"/>
      <c r="AL531" s="28"/>
      <c r="AM531" s="28"/>
    </row>
    <row r="532" spans="1:39" ht="15.75" customHeight="1" x14ac:dyDescent="0.2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55"/>
      <c r="W532" s="27"/>
      <c r="X532" s="27"/>
      <c r="Y532" s="27"/>
      <c r="Z532" s="27"/>
      <c r="AA532" s="27"/>
      <c r="AB532" s="27"/>
      <c r="AC532" s="27"/>
      <c r="AD532" s="27"/>
      <c r="AE532" s="27"/>
      <c r="AF532" s="28"/>
      <c r="AG532" s="153"/>
      <c r="AH532" s="28"/>
      <c r="AI532" s="28"/>
      <c r="AJ532" s="28"/>
      <c r="AK532" s="28"/>
      <c r="AL532" s="28"/>
      <c r="AM532" s="28"/>
    </row>
    <row r="533" spans="1:39" ht="15.75" customHeight="1" x14ac:dyDescent="0.2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55"/>
      <c r="W533" s="27"/>
      <c r="X533" s="27"/>
      <c r="Y533" s="27"/>
      <c r="Z533" s="27"/>
      <c r="AA533" s="27"/>
      <c r="AB533" s="27"/>
      <c r="AC533" s="27"/>
      <c r="AD533" s="27"/>
      <c r="AE533" s="27"/>
      <c r="AF533" s="28"/>
      <c r="AG533" s="153"/>
      <c r="AH533" s="28"/>
      <c r="AI533" s="28"/>
      <c r="AJ533" s="28"/>
      <c r="AK533" s="28"/>
      <c r="AL533" s="28"/>
      <c r="AM533" s="28"/>
    </row>
    <row r="534" spans="1:39" ht="15.75" customHeight="1" x14ac:dyDescent="0.2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55"/>
      <c r="W534" s="27"/>
      <c r="X534" s="27"/>
      <c r="Y534" s="27"/>
      <c r="Z534" s="27"/>
      <c r="AA534" s="27"/>
      <c r="AB534" s="27"/>
      <c r="AC534" s="27"/>
      <c r="AD534" s="27"/>
      <c r="AE534" s="27"/>
      <c r="AF534" s="28"/>
      <c r="AG534" s="153"/>
      <c r="AH534" s="28"/>
      <c r="AI534" s="28"/>
      <c r="AJ534" s="28"/>
      <c r="AK534" s="28"/>
      <c r="AL534" s="28"/>
      <c r="AM534" s="28"/>
    </row>
    <row r="535" spans="1:39" ht="15.75" customHeight="1" x14ac:dyDescent="0.2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55"/>
      <c r="W535" s="27"/>
      <c r="X535" s="27"/>
      <c r="Y535" s="27"/>
      <c r="Z535" s="27"/>
      <c r="AA535" s="27"/>
      <c r="AB535" s="27"/>
      <c r="AC535" s="27"/>
      <c r="AD535" s="27"/>
      <c r="AE535" s="27"/>
      <c r="AF535" s="28"/>
      <c r="AG535" s="153"/>
      <c r="AH535" s="28"/>
      <c r="AI535" s="28"/>
      <c r="AJ535" s="28"/>
      <c r="AK535" s="28"/>
      <c r="AL535" s="28"/>
      <c r="AM535" s="28"/>
    </row>
    <row r="536" spans="1:39" ht="15.75" customHeight="1" x14ac:dyDescent="0.2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55"/>
      <c r="W536" s="27"/>
      <c r="X536" s="27"/>
      <c r="Y536" s="27"/>
      <c r="Z536" s="27"/>
      <c r="AA536" s="27"/>
      <c r="AB536" s="27"/>
      <c r="AC536" s="27"/>
      <c r="AD536" s="27"/>
      <c r="AE536" s="27"/>
      <c r="AF536" s="28"/>
      <c r="AG536" s="153"/>
      <c r="AH536" s="28"/>
      <c r="AI536" s="28"/>
      <c r="AJ536" s="28"/>
      <c r="AK536" s="28"/>
      <c r="AL536" s="28"/>
      <c r="AM536" s="28"/>
    </row>
    <row r="537" spans="1:39" ht="15.75" customHeight="1" x14ac:dyDescent="0.2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55"/>
      <c r="W537" s="27"/>
      <c r="X537" s="27"/>
      <c r="Y537" s="27"/>
      <c r="Z537" s="27"/>
      <c r="AA537" s="27"/>
      <c r="AB537" s="27"/>
      <c r="AC537" s="27"/>
      <c r="AD537" s="27"/>
      <c r="AE537" s="27"/>
      <c r="AF537" s="28"/>
      <c r="AG537" s="153"/>
      <c r="AH537" s="28"/>
      <c r="AI537" s="28"/>
      <c r="AJ537" s="28"/>
      <c r="AK537" s="28"/>
      <c r="AL537" s="28"/>
      <c r="AM537" s="28"/>
    </row>
    <row r="538" spans="1:39" ht="15.75" customHeight="1" x14ac:dyDescent="0.2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55"/>
      <c r="W538" s="27"/>
      <c r="X538" s="27"/>
      <c r="Y538" s="27"/>
      <c r="Z538" s="27"/>
      <c r="AA538" s="27"/>
      <c r="AB538" s="27"/>
      <c r="AC538" s="27"/>
      <c r="AD538" s="27"/>
      <c r="AE538" s="27"/>
      <c r="AF538" s="28"/>
      <c r="AG538" s="153"/>
      <c r="AH538" s="28"/>
      <c r="AI538" s="28"/>
      <c r="AJ538" s="28"/>
      <c r="AK538" s="28"/>
      <c r="AL538" s="28"/>
      <c r="AM538" s="28"/>
    </row>
    <row r="539" spans="1:39" ht="15.75" customHeight="1" x14ac:dyDescent="0.2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55"/>
      <c r="W539" s="27"/>
      <c r="X539" s="27"/>
      <c r="Y539" s="27"/>
      <c r="Z539" s="27"/>
      <c r="AA539" s="27"/>
      <c r="AB539" s="27"/>
      <c r="AC539" s="27"/>
      <c r="AD539" s="27"/>
      <c r="AE539" s="27"/>
      <c r="AF539" s="28"/>
      <c r="AG539" s="153"/>
      <c r="AH539" s="28"/>
      <c r="AI539" s="28"/>
      <c r="AJ539" s="28"/>
      <c r="AK539" s="28"/>
      <c r="AL539" s="28"/>
      <c r="AM539" s="28"/>
    </row>
    <row r="540" spans="1:39" ht="15.75" customHeight="1" x14ac:dyDescent="0.2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55"/>
      <c r="W540" s="27"/>
      <c r="X540" s="27"/>
      <c r="Y540" s="27"/>
      <c r="Z540" s="27"/>
      <c r="AA540" s="27"/>
      <c r="AB540" s="27"/>
      <c r="AC540" s="27"/>
      <c r="AD540" s="27"/>
      <c r="AE540" s="27"/>
      <c r="AF540" s="28"/>
      <c r="AG540" s="153"/>
      <c r="AH540" s="28"/>
      <c r="AI540" s="28"/>
      <c r="AJ540" s="28"/>
      <c r="AK540" s="28"/>
      <c r="AL540" s="28"/>
      <c r="AM540" s="28"/>
    </row>
    <row r="541" spans="1:39" ht="15.75" customHeight="1" x14ac:dyDescent="0.2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55"/>
      <c r="W541" s="27"/>
      <c r="X541" s="27"/>
      <c r="Y541" s="27"/>
      <c r="Z541" s="27"/>
      <c r="AA541" s="27"/>
      <c r="AB541" s="27"/>
      <c r="AC541" s="27"/>
      <c r="AD541" s="27"/>
      <c r="AE541" s="27"/>
      <c r="AF541" s="28"/>
      <c r="AG541" s="153"/>
      <c r="AH541" s="28"/>
      <c r="AI541" s="28"/>
      <c r="AJ541" s="28"/>
      <c r="AK541" s="28"/>
      <c r="AL541" s="28"/>
      <c r="AM541" s="28"/>
    </row>
    <row r="542" spans="1:39" ht="15.75" customHeight="1" x14ac:dyDescent="0.2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55"/>
      <c r="W542" s="27"/>
      <c r="X542" s="27"/>
      <c r="Y542" s="27"/>
      <c r="Z542" s="27"/>
      <c r="AA542" s="27"/>
      <c r="AB542" s="27"/>
      <c r="AC542" s="27"/>
      <c r="AD542" s="27"/>
      <c r="AE542" s="27"/>
      <c r="AF542" s="28"/>
      <c r="AG542" s="153"/>
      <c r="AH542" s="28"/>
      <c r="AI542" s="28"/>
      <c r="AJ542" s="28"/>
      <c r="AK542" s="28"/>
      <c r="AL542" s="28"/>
      <c r="AM542" s="28"/>
    </row>
    <row r="543" spans="1:39" ht="15.75" customHeight="1" x14ac:dyDescent="0.2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55"/>
      <c r="W543" s="27"/>
      <c r="X543" s="27"/>
      <c r="Y543" s="27"/>
      <c r="Z543" s="27"/>
      <c r="AA543" s="27"/>
      <c r="AB543" s="27"/>
      <c r="AC543" s="27"/>
      <c r="AD543" s="27"/>
      <c r="AE543" s="27"/>
      <c r="AF543" s="28"/>
      <c r="AG543" s="153"/>
      <c r="AH543" s="28"/>
      <c r="AI543" s="28"/>
      <c r="AJ543" s="28"/>
      <c r="AK543" s="28"/>
      <c r="AL543" s="28"/>
      <c r="AM543" s="28"/>
    </row>
    <row r="544" spans="1:39" ht="15.75" customHeight="1" x14ac:dyDescent="0.2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55"/>
      <c r="W544" s="27"/>
      <c r="X544" s="27"/>
      <c r="Y544" s="27"/>
      <c r="Z544" s="27"/>
      <c r="AA544" s="27"/>
      <c r="AB544" s="27"/>
      <c r="AC544" s="27"/>
      <c r="AD544" s="27"/>
      <c r="AE544" s="27"/>
      <c r="AF544" s="28"/>
      <c r="AG544" s="153"/>
      <c r="AH544" s="28"/>
      <c r="AI544" s="28"/>
      <c r="AJ544" s="28"/>
      <c r="AK544" s="28"/>
      <c r="AL544" s="28"/>
      <c r="AM544" s="28"/>
    </row>
    <row r="545" spans="1:39" ht="15.75" customHeight="1" x14ac:dyDescent="0.2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55"/>
      <c r="W545" s="27"/>
      <c r="X545" s="27"/>
      <c r="Y545" s="27"/>
      <c r="Z545" s="27"/>
      <c r="AA545" s="27"/>
      <c r="AB545" s="27"/>
      <c r="AC545" s="27"/>
      <c r="AD545" s="27"/>
      <c r="AE545" s="27"/>
      <c r="AF545" s="28"/>
      <c r="AG545" s="153"/>
      <c r="AH545" s="28"/>
      <c r="AI545" s="28"/>
      <c r="AJ545" s="28"/>
      <c r="AK545" s="28"/>
      <c r="AL545" s="28"/>
      <c r="AM545" s="28"/>
    </row>
    <row r="546" spans="1:39" ht="15.75" customHeight="1" x14ac:dyDescent="0.2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55"/>
      <c r="W546" s="27"/>
      <c r="X546" s="27"/>
      <c r="Y546" s="27"/>
      <c r="Z546" s="27"/>
      <c r="AA546" s="27"/>
      <c r="AB546" s="27"/>
      <c r="AC546" s="27"/>
      <c r="AD546" s="27"/>
      <c r="AE546" s="27"/>
      <c r="AF546" s="28"/>
      <c r="AG546" s="153"/>
      <c r="AH546" s="28"/>
      <c r="AI546" s="28"/>
      <c r="AJ546" s="28"/>
      <c r="AK546" s="28"/>
      <c r="AL546" s="28"/>
      <c r="AM546" s="28"/>
    </row>
    <row r="547" spans="1:39" ht="15.75" customHeight="1" x14ac:dyDescent="0.2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55"/>
      <c r="W547" s="27"/>
      <c r="X547" s="27"/>
      <c r="Y547" s="27"/>
      <c r="Z547" s="27"/>
      <c r="AA547" s="27"/>
      <c r="AB547" s="27"/>
      <c r="AC547" s="27"/>
      <c r="AD547" s="27"/>
      <c r="AE547" s="27"/>
      <c r="AF547" s="28"/>
      <c r="AG547" s="153"/>
      <c r="AH547" s="28"/>
      <c r="AI547" s="28"/>
      <c r="AJ547" s="28"/>
      <c r="AK547" s="28"/>
      <c r="AL547" s="28"/>
      <c r="AM547" s="28"/>
    </row>
    <row r="548" spans="1:39" ht="15.75" customHeight="1" x14ac:dyDescent="0.2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55"/>
      <c r="W548" s="27"/>
      <c r="X548" s="27"/>
      <c r="Y548" s="27"/>
      <c r="Z548" s="27"/>
      <c r="AA548" s="27"/>
      <c r="AB548" s="27"/>
      <c r="AC548" s="27"/>
      <c r="AD548" s="27"/>
      <c r="AE548" s="27"/>
      <c r="AF548" s="28"/>
      <c r="AG548" s="153"/>
      <c r="AH548" s="28"/>
      <c r="AI548" s="28"/>
      <c r="AJ548" s="28"/>
      <c r="AK548" s="28"/>
      <c r="AL548" s="28"/>
      <c r="AM548" s="28"/>
    </row>
    <row r="549" spans="1:39" ht="15.75" customHeight="1" x14ac:dyDescent="0.2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55"/>
      <c r="W549" s="27"/>
      <c r="X549" s="27"/>
      <c r="Y549" s="27"/>
      <c r="Z549" s="27"/>
      <c r="AA549" s="27"/>
      <c r="AB549" s="27"/>
      <c r="AC549" s="27"/>
      <c r="AD549" s="27"/>
      <c r="AE549" s="27"/>
      <c r="AF549" s="28"/>
      <c r="AG549" s="153"/>
      <c r="AH549" s="28"/>
      <c r="AI549" s="28"/>
      <c r="AJ549" s="28"/>
      <c r="AK549" s="28"/>
      <c r="AL549" s="28"/>
      <c r="AM549" s="28"/>
    </row>
    <row r="550" spans="1:39" ht="15.75" customHeight="1" x14ac:dyDescent="0.2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55"/>
      <c r="W550" s="27"/>
      <c r="X550" s="27"/>
      <c r="Y550" s="27"/>
      <c r="Z550" s="27"/>
      <c r="AA550" s="27"/>
      <c r="AB550" s="27"/>
      <c r="AC550" s="27"/>
      <c r="AD550" s="27"/>
      <c r="AE550" s="27"/>
      <c r="AF550" s="28"/>
      <c r="AG550" s="153"/>
      <c r="AH550" s="28"/>
      <c r="AI550" s="28"/>
      <c r="AJ550" s="28"/>
      <c r="AK550" s="28"/>
      <c r="AL550" s="28"/>
      <c r="AM550" s="28"/>
    </row>
    <row r="551" spans="1:39" ht="15.75" customHeight="1" x14ac:dyDescent="0.2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55"/>
      <c r="W551" s="27"/>
      <c r="X551" s="27"/>
      <c r="Y551" s="27"/>
      <c r="Z551" s="27"/>
      <c r="AA551" s="27"/>
      <c r="AB551" s="27"/>
      <c r="AC551" s="27"/>
      <c r="AD551" s="27"/>
      <c r="AE551" s="27"/>
      <c r="AF551" s="28"/>
      <c r="AG551" s="153"/>
      <c r="AH551" s="28"/>
      <c r="AI551" s="28"/>
      <c r="AJ551" s="28"/>
      <c r="AK551" s="28"/>
      <c r="AL551" s="28"/>
      <c r="AM551" s="28"/>
    </row>
    <row r="552" spans="1:39" ht="15.75" customHeight="1" x14ac:dyDescent="0.2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55"/>
      <c r="W552" s="27"/>
      <c r="X552" s="27"/>
      <c r="Y552" s="27"/>
      <c r="Z552" s="27"/>
      <c r="AA552" s="27"/>
      <c r="AB552" s="27"/>
      <c r="AC552" s="27"/>
      <c r="AD552" s="27"/>
      <c r="AE552" s="27"/>
      <c r="AF552" s="28"/>
      <c r="AG552" s="153"/>
      <c r="AH552" s="28"/>
      <c r="AI552" s="28"/>
      <c r="AJ552" s="28"/>
      <c r="AK552" s="28"/>
      <c r="AL552" s="28"/>
      <c r="AM552" s="28"/>
    </row>
    <row r="553" spans="1:39" ht="15.75" customHeight="1" x14ac:dyDescent="0.2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55"/>
      <c r="W553" s="27"/>
      <c r="X553" s="27"/>
      <c r="Y553" s="27"/>
      <c r="Z553" s="27"/>
      <c r="AA553" s="27"/>
      <c r="AB553" s="27"/>
      <c r="AC553" s="27"/>
      <c r="AD553" s="27"/>
      <c r="AE553" s="27"/>
      <c r="AF553" s="28"/>
      <c r="AG553" s="153"/>
      <c r="AH553" s="28"/>
      <c r="AI553" s="28"/>
      <c r="AJ553" s="28"/>
      <c r="AK553" s="28"/>
      <c r="AL553" s="28"/>
      <c r="AM553" s="28"/>
    </row>
    <row r="554" spans="1:39" ht="15.75" customHeight="1" x14ac:dyDescent="0.2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55"/>
      <c r="W554" s="27"/>
      <c r="X554" s="27"/>
      <c r="Y554" s="27"/>
      <c r="Z554" s="27"/>
      <c r="AA554" s="27"/>
      <c r="AB554" s="27"/>
      <c r="AC554" s="27"/>
      <c r="AD554" s="27"/>
      <c r="AE554" s="27"/>
      <c r="AF554" s="28"/>
      <c r="AG554" s="153"/>
      <c r="AH554" s="28"/>
      <c r="AI554" s="28"/>
      <c r="AJ554" s="28"/>
      <c r="AK554" s="28"/>
      <c r="AL554" s="28"/>
      <c r="AM554" s="28"/>
    </row>
    <row r="555" spans="1:39" ht="15.75" customHeight="1" x14ac:dyDescent="0.2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55"/>
      <c r="W555" s="27"/>
      <c r="X555" s="27"/>
      <c r="Y555" s="27"/>
      <c r="Z555" s="27"/>
      <c r="AA555" s="27"/>
      <c r="AB555" s="27"/>
      <c r="AC555" s="27"/>
      <c r="AD555" s="27"/>
      <c r="AE555" s="27"/>
      <c r="AF555" s="28"/>
      <c r="AG555" s="153"/>
      <c r="AH555" s="28"/>
      <c r="AI555" s="28"/>
      <c r="AJ555" s="28"/>
      <c r="AK555" s="28"/>
      <c r="AL555" s="28"/>
      <c r="AM555" s="28"/>
    </row>
    <row r="556" spans="1:39" ht="15.75" customHeight="1" x14ac:dyDescent="0.2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55"/>
      <c r="W556" s="27"/>
      <c r="X556" s="27"/>
      <c r="Y556" s="27"/>
      <c r="Z556" s="27"/>
      <c r="AA556" s="27"/>
      <c r="AB556" s="27"/>
      <c r="AC556" s="27"/>
      <c r="AD556" s="27"/>
      <c r="AE556" s="27"/>
      <c r="AF556" s="28"/>
      <c r="AG556" s="153"/>
      <c r="AH556" s="28"/>
      <c r="AI556" s="28"/>
      <c r="AJ556" s="28"/>
      <c r="AK556" s="28"/>
      <c r="AL556" s="28"/>
      <c r="AM556" s="28"/>
    </row>
    <row r="557" spans="1:39" ht="15.75" customHeight="1" x14ac:dyDescent="0.2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55"/>
      <c r="W557" s="27"/>
      <c r="X557" s="27"/>
      <c r="Y557" s="27"/>
      <c r="Z557" s="27"/>
      <c r="AA557" s="27"/>
      <c r="AB557" s="27"/>
      <c r="AC557" s="27"/>
      <c r="AD557" s="27"/>
      <c r="AE557" s="27"/>
      <c r="AF557" s="28"/>
      <c r="AG557" s="153"/>
      <c r="AH557" s="28"/>
      <c r="AI557" s="28"/>
      <c r="AJ557" s="28"/>
      <c r="AK557" s="28"/>
      <c r="AL557" s="28"/>
      <c r="AM557" s="28"/>
    </row>
    <row r="558" spans="1:39" ht="15.75" customHeight="1" x14ac:dyDescent="0.2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55"/>
      <c r="W558" s="27"/>
      <c r="X558" s="27"/>
      <c r="Y558" s="27"/>
      <c r="Z558" s="27"/>
      <c r="AA558" s="27"/>
      <c r="AB558" s="27"/>
      <c r="AC558" s="27"/>
      <c r="AD558" s="27"/>
      <c r="AE558" s="27"/>
      <c r="AF558" s="28"/>
      <c r="AG558" s="153"/>
      <c r="AH558" s="28"/>
      <c r="AI558" s="28"/>
      <c r="AJ558" s="28"/>
      <c r="AK558" s="28"/>
      <c r="AL558" s="28"/>
      <c r="AM558" s="28"/>
    </row>
    <row r="559" spans="1:39" ht="15.75" customHeight="1" x14ac:dyDescent="0.2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55"/>
      <c r="W559" s="27"/>
      <c r="X559" s="27"/>
      <c r="Y559" s="27"/>
      <c r="Z559" s="27"/>
      <c r="AA559" s="27"/>
      <c r="AB559" s="27"/>
      <c r="AC559" s="27"/>
      <c r="AD559" s="27"/>
      <c r="AE559" s="27"/>
      <c r="AF559" s="28"/>
      <c r="AG559" s="153"/>
      <c r="AH559" s="28"/>
      <c r="AI559" s="28"/>
      <c r="AJ559" s="28"/>
      <c r="AK559" s="28"/>
      <c r="AL559" s="28"/>
      <c r="AM559" s="28"/>
    </row>
    <row r="560" spans="1:39" ht="15.75" customHeight="1" x14ac:dyDescent="0.2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55"/>
      <c r="W560" s="27"/>
      <c r="X560" s="27"/>
      <c r="Y560" s="27"/>
      <c r="Z560" s="27"/>
      <c r="AA560" s="27"/>
      <c r="AB560" s="27"/>
      <c r="AC560" s="27"/>
      <c r="AD560" s="27"/>
      <c r="AE560" s="27"/>
      <c r="AF560" s="28"/>
      <c r="AG560" s="153"/>
      <c r="AH560" s="28"/>
      <c r="AI560" s="28"/>
      <c r="AJ560" s="28"/>
      <c r="AK560" s="28"/>
      <c r="AL560" s="28"/>
      <c r="AM560" s="28"/>
    </row>
    <row r="561" spans="1:39" ht="15.75" customHeight="1" x14ac:dyDescent="0.2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55"/>
      <c r="W561" s="27"/>
      <c r="X561" s="27"/>
      <c r="Y561" s="27"/>
      <c r="Z561" s="27"/>
      <c r="AA561" s="27"/>
      <c r="AB561" s="27"/>
      <c r="AC561" s="27"/>
      <c r="AD561" s="27"/>
      <c r="AE561" s="27"/>
      <c r="AF561" s="28"/>
      <c r="AG561" s="153"/>
      <c r="AH561" s="28"/>
      <c r="AI561" s="28"/>
      <c r="AJ561" s="28"/>
      <c r="AK561" s="28"/>
      <c r="AL561" s="28"/>
      <c r="AM561" s="28"/>
    </row>
    <row r="562" spans="1:39" ht="15.75" customHeight="1" x14ac:dyDescent="0.2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55"/>
      <c r="W562" s="27"/>
      <c r="X562" s="27"/>
      <c r="Y562" s="27"/>
      <c r="Z562" s="27"/>
      <c r="AA562" s="27"/>
      <c r="AB562" s="27"/>
      <c r="AC562" s="27"/>
      <c r="AD562" s="27"/>
      <c r="AE562" s="27"/>
      <c r="AF562" s="28"/>
      <c r="AG562" s="153"/>
      <c r="AH562" s="28"/>
      <c r="AI562" s="28"/>
      <c r="AJ562" s="28"/>
      <c r="AK562" s="28"/>
      <c r="AL562" s="28"/>
      <c r="AM562" s="28"/>
    </row>
    <row r="563" spans="1:39" ht="15.75" customHeight="1" x14ac:dyDescent="0.2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55"/>
      <c r="W563" s="27"/>
      <c r="X563" s="27"/>
      <c r="Y563" s="27"/>
      <c r="Z563" s="27"/>
      <c r="AA563" s="27"/>
      <c r="AB563" s="27"/>
      <c r="AC563" s="27"/>
      <c r="AD563" s="27"/>
      <c r="AE563" s="27"/>
      <c r="AF563" s="28"/>
      <c r="AG563" s="153"/>
      <c r="AH563" s="28"/>
      <c r="AI563" s="28"/>
      <c r="AJ563" s="28"/>
      <c r="AK563" s="28"/>
      <c r="AL563" s="28"/>
      <c r="AM563" s="28"/>
    </row>
    <row r="564" spans="1:39" ht="15.75" customHeight="1" x14ac:dyDescent="0.2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55"/>
      <c r="W564" s="27"/>
      <c r="X564" s="27"/>
      <c r="Y564" s="27"/>
      <c r="Z564" s="27"/>
      <c r="AA564" s="27"/>
      <c r="AB564" s="27"/>
      <c r="AC564" s="27"/>
      <c r="AD564" s="27"/>
      <c r="AE564" s="27"/>
      <c r="AF564" s="28"/>
      <c r="AG564" s="153"/>
      <c r="AH564" s="28"/>
      <c r="AI564" s="28"/>
      <c r="AJ564" s="28"/>
      <c r="AK564" s="28"/>
      <c r="AL564" s="28"/>
      <c r="AM564" s="28"/>
    </row>
    <row r="565" spans="1:39" ht="15.75" customHeight="1" x14ac:dyDescent="0.2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55"/>
      <c r="W565" s="27"/>
      <c r="X565" s="27"/>
      <c r="Y565" s="27"/>
      <c r="Z565" s="27"/>
      <c r="AA565" s="27"/>
      <c r="AB565" s="27"/>
      <c r="AC565" s="27"/>
      <c r="AD565" s="27"/>
      <c r="AE565" s="27"/>
      <c r="AF565" s="28"/>
      <c r="AG565" s="153"/>
      <c r="AH565" s="28"/>
      <c r="AI565" s="28"/>
      <c r="AJ565" s="28"/>
      <c r="AK565" s="28"/>
      <c r="AL565" s="28"/>
      <c r="AM565" s="28"/>
    </row>
    <row r="566" spans="1:39" ht="15.75" customHeight="1" x14ac:dyDescent="0.2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55"/>
      <c r="W566" s="27"/>
      <c r="X566" s="27"/>
      <c r="Y566" s="27"/>
      <c r="Z566" s="27"/>
      <c r="AA566" s="27"/>
      <c r="AB566" s="27"/>
      <c r="AC566" s="27"/>
      <c r="AD566" s="27"/>
      <c r="AE566" s="27"/>
      <c r="AF566" s="28"/>
      <c r="AG566" s="153"/>
      <c r="AH566" s="28"/>
      <c r="AI566" s="28"/>
      <c r="AJ566" s="28"/>
      <c r="AK566" s="28"/>
      <c r="AL566" s="28"/>
      <c r="AM566" s="28"/>
    </row>
    <row r="567" spans="1:39" ht="15.75" customHeight="1" x14ac:dyDescent="0.2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55"/>
      <c r="W567" s="27"/>
      <c r="X567" s="27"/>
      <c r="Y567" s="27"/>
      <c r="Z567" s="27"/>
      <c r="AA567" s="27"/>
      <c r="AB567" s="27"/>
      <c r="AC567" s="27"/>
      <c r="AD567" s="27"/>
      <c r="AE567" s="27"/>
      <c r="AF567" s="28"/>
      <c r="AG567" s="153"/>
      <c r="AH567" s="28"/>
      <c r="AI567" s="28"/>
      <c r="AJ567" s="28"/>
      <c r="AK567" s="28"/>
      <c r="AL567" s="28"/>
      <c r="AM567" s="28"/>
    </row>
    <row r="568" spans="1:39" ht="15.75" customHeight="1" x14ac:dyDescent="0.2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55"/>
      <c r="W568" s="27"/>
      <c r="X568" s="27"/>
      <c r="Y568" s="27"/>
      <c r="Z568" s="27"/>
      <c r="AA568" s="27"/>
      <c r="AB568" s="27"/>
      <c r="AC568" s="27"/>
      <c r="AD568" s="27"/>
      <c r="AE568" s="27"/>
      <c r="AF568" s="28"/>
      <c r="AG568" s="153"/>
      <c r="AH568" s="28"/>
      <c r="AI568" s="28"/>
      <c r="AJ568" s="28"/>
      <c r="AK568" s="28"/>
      <c r="AL568" s="28"/>
      <c r="AM568" s="28"/>
    </row>
    <row r="569" spans="1:39" ht="15.75" customHeight="1" x14ac:dyDescent="0.2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55"/>
      <c r="W569" s="27"/>
      <c r="X569" s="27"/>
      <c r="Y569" s="27"/>
      <c r="Z569" s="27"/>
      <c r="AA569" s="27"/>
      <c r="AB569" s="27"/>
      <c r="AC569" s="27"/>
      <c r="AD569" s="27"/>
      <c r="AE569" s="27"/>
      <c r="AF569" s="28"/>
      <c r="AG569" s="153"/>
      <c r="AH569" s="28"/>
      <c r="AI569" s="28"/>
      <c r="AJ569" s="28"/>
      <c r="AK569" s="28"/>
      <c r="AL569" s="28"/>
      <c r="AM569" s="28"/>
    </row>
    <row r="570" spans="1:39" ht="15.75" customHeight="1" x14ac:dyDescent="0.2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55"/>
      <c r="W570" s="27"/>
      <c r="X570" s="27"/>
      <c r="Y570" s="27"/>
      <c r="Z570" s="27"/>
      <c r="AA570" s="27"/>
      <c r="AB570" s="27"/>
      <c r="AC570" s="27"/>
      <c r="AD570" s="27"/>
      <c r="AE570" s="27"/>
      <c r="AF570" s="28"/>
      <c r="AG570" s="153"/>
      <c r="AH570" s="28"/>
      <c r="AI570" s="28"/>
      <c r="AJ570" s="28"/>
      <c r="AK570" s="28"/>
      <c r="AL570" s="28"/>
      <c r="AM570" s="28"/>
    </row>
    <row r="571" spans="1:39" ht="15.75" customHeight="1" x14ac:dyDescent="0.2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55"/>
      <c r="W571" s="27"/>
      <c r="X571" s="27"/>
      <c r="Y571" s="27"/>
      <c r="Z571" s="27"/>
      <c r="AA571" s="27"/>
      <c r="AB571" s="27"/>
      <c r="AC571" s="27"/>
      <c r="AD571" s="27"/>
      <c r="AE571" s="27"/>
      <c r="AF571" s="28"/>
      <c r="AG571" s="153"/>
      <c r="AH571" s="28"/>
      <c r="AI571" s="28"/>
      <c r="AJ571" s="28"/>
      <c r="AK571" s="28"/>
      <c r="AL571" s="28"/>
      <c r="AM571" s="28"/>
    </row>
    <row r="572" spans="1:39" ht="15.75" customHeight="1" x14ac:dyDescent="0.2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55"/>
      <c r="W572" s="27"/>
      <c r="X572" s="27"/>
      <c r="Y572" s="27"/>
      <c r="Z572" s="27"/>
      <c r="AA572" s="27"/>
      <c r="AB572" s="27"/>
      <c r="AC572" s="27"/>
      <c r="AD572" s="27"/>
      <c r="AE572" s="27"/>
      <c r="AF572" s="28"/>
      <c r="AG572" s="153"/>
      <c r="AH572" s="28"/>
      <c r="AI572" s="28"/>
      <c r="AJ572" s="28"/>
      <c r="AK572" s="28"/>
      <c r="AL572" s="28"/>
      <c r="AM572" s="28"/>
    </row>
    <row r="573" spans="1:39" ht="15.75" customHeight="1" x14ac:dyDescent="0.2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55"/>
      <c r="W573" s="27"/>
      <c r="X573" s="27"/>
      <c r="Y573" s="27"/>
      <c r="Z573" s="27"/>
      <c r="AA573" s="27"/>
      <c r="AB573" s="27"/>
      <c r="AC573" s="27"/>
      <c r="AD573" s="27"/>
      <c r="AE573" s="27"/>
      <c r="AF573" s="28"/>
      <c r="AG573" s="153"/>
      <c r="AH573" s="28"/>
      <c r="AI573" s="28"/>
      <c r="AJ573" s="28"/>
      <c r="AK573" s="28"/>
      <c r="AL573" s="28"/>
      <c r="AM573" s="28"/>
    </row>
    <row r="574" spans="1:39" ht="15.75" customHeight="1" x14ac:dyDescent="0.2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55"/>
      <c r="W574" s="27"/>
      <c r="X574" s="27"/>
      <c r="Y574" s="27"/>
      <c r="Z574" s="27"/>
      <c r="AA574" s="27"/>
      <c r="AB574" s="27"/>
      <c r="AC574" s="27"/>
      <c r="AD574" s="27"/>
      <c r="AE574" s="27"/>
      <c r="AF574" s="28"/>
      <c r="AG574" s="153"/>
      <c r="AH574" s="28"/>
      <c r="AI574" s="28"/>
      <c r="AJ574" s="28"/>
      <c r="AK574" s="28"/>
      <c r="AL574" s="28"/>
      <c r="AM574" s="28"/>
    </row>
    <row r="575" spans="1:39" ht="15.75" customHeight="1" x14ac:dyDescent="0.2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55"/>
      <c r="W575" s="27"/>
      <c r="X575" s="27"/>
      <c r="Y575" s="27"/>
      <c r="Z575" s="27"/>
      <c r="AA575" s="27"/>
      <c r="AB575" s="27"/>
      <c r="AC575" s="27"/>
      <c r="AD575" s="27"/>
      <c r="AE575" s="27"/>
      <c r="AF575" s="28"/>
      <c r="AG575" s="153"/>
      <c r="AH575" s="28"/>
      <c r="AI575" s="28"/>
      <c r="AJ575" s="28"/>
      <c r="AK575" s="28"/>
      <c r="AL575" s="28"/>
      <c r="AM575" s="28"/>
    </row>
    <row r="576" spans="1:39" ht="15.75" customHeight="1" x14ac:dyDescent="0.2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55"/>
      <c r="W576" s="27"/>
      <c r="X576" s="27"/>
      <c r="Y576" s="27"/>
      <c r="Z576" s="27"/>
      <c r="AA576" s="27"/>
      <c r="AB576" s="27"/>
      <c r="AC576" s="27"/>
      <c r="AD576" s="27"/>
      <c r="AE576" s="27"/>
      <c r="AF576" s="28"/>
      <c r="AG576" s="153"/>
      <c r="AH576" s="28"/>
      <c r="AI576" s="28"/>
      <c r="AJ576" s="28"/>
      <c r="AK576" s="28"/>
      <c r="AL576" s="28"/>
      <c r="AM576" s="28"/>
    </row>
    <row r="577" spans="1:39" ht="15.75" customHeight="1" x14ac:dyDescent="0.2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55"/>
      <c r="W577" s="27"/>
      <c r="X577" s="27"/>
      <c r="Y577" s="27"/>
      <c r="Z577" s="27"/>
      <c r="AA577" s="27"/>
      <c r="AB577" s="27"/>
      <c r="AC577" s="27"/>
      <c r="AD577" s="27"/>
      <c r="AE577" s="27"/>
      <c r="AF577" s="28"/>
      <c r="AG577" s="153"/>
      <c r="AH577" s="28"/>
      <c r="AI577" s="28"/>
      <c r="AJ577" s="28"/>
      <c r="AK577" s="28"/>
      <c r="AL577" s="28"/>
      <c r="AM577" s="28"/>
    </row>
    <row r="578" spans="1:39" ht="15.75" customHeight="1" x14ac:dyDescent="0.2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55"/>
      <c r="W578" s="27"/>
      <c r="X578" s="27"/>
      <c r="Y578" s="27"/>
      <c r="Z578" s="27"/>
      <c r="AA578" s="27"/>
      <c r="AB578" s="27"/>
      <c r="AC578" s="27"/>
      <c r="AD578" s="27"/>
      <c r="AE578" s="27"/>
      <c r="AF578" s="28"/>
      <c r="AG578" s="153"/>
      <c r="AH578" s="28"/>
      <c r="AI578" s="28"/>
      <c r="AJ578" s="28"/>
      <c r="AK578" s="28"/>
      <c r="AL578" s="28"/>
      <c r="AM578" s="28"/>
    </row>
    <row r="579" spans="1:39" ht="15.75" customHeight="1" x14ac:dyDescent="0.2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55"/>
      <c r="W579" s="27"/>
      <c r="X579" s="27"/>
      <c r="Y579" s="27"/>
      <c r="Z579" s="27"/>
      <c r="AA579" s="27"/>
      <c r="AB579" s="27"/>
      <c r="AC579" s="27"/>
      <c r="AD579" s="27"/>
      <c r="AE579" s="27"/>
      <c r="AF579" s="28"/>
      <c r="AG579" s="153"/>
      <c r="AH579" s="28"/>
      <c r="AI579" s="28"/>
      <c r="AJ579" s="28"/>
      <c r="AK579" s="28"/>
      <c r="AL579" s="28"/>
      <c r="AM579" s="28"/>
    </row>
    <row r="580" spans="1:39" ht="15.75" customHeight="1" x14ac:dyDescent="0.2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55"/>
      <c r="W580" s="27"/>
      <c r="X580" s="27"/>
      <c r="Y580" s="27"/>
      <c r="Z580" s="27"/>
      <c r="AA580" s="27"/>
      <c r="AB580" s="27"/>
      <c r="AC580" s="27"/>
      <c r="AD580" s="27"/>
      <c r="AE580" s="27"/>
      <c r="AF580" s="28"/>
      <c r="AG580" s="153"/>
      <c r="AH580" s="28"/>
      <c r="AI580" s="28"/>
      <c r="AJ580" s="28"/>
      <c r="AK580" s="28"/>
      <c r="AL580" s="28"/>
      <c r="AM580" s="28"/>
    </row>
    <row r="581" spans="1:39" ht="15.75" customHeight="1" x14ac:dyDescent="0.2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55"/>
      <c r="W581" s="27"/>
      <c r="X581" s="27"/>
      <c r="Y581" s="27"/>
      <c r="Z581" s="27"/>
      <c r="AA581" s="27"/>
      <c r="AB581" s="27"/>
      <c r="AC581" s="27"/>
      <c r="AD581" s="27"/>
      <c r="AE581" s="27"/>
      <c r="AF581" s="28"/>
      <c r="AG581" s="153"/>
      <c r="AH581" s="28"/>
      <c r="AI581" s="28"/>
      <c r="AJ581" s="28"/>
      <c r="AK581" s="28"/>
      <c r="AL581" s="28"/>
      <c r="AM581" s="28"/>
    </row>
    <row r="582" spans="1:39" ht="15.75" customHeight="1" x14ac:dyDescent="0.2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55"/>
      <c r="W582" s="27"/>
      <c r="X582" s="27"/>
      <c r="Y582" s="27"/>
      <c r="Z582" s="27"/>
      <c r="AA582" s="27"/>
      <c r="AB582" s="27"/>
      <c r="AC582" s="27"/>
      <c r="AD582" s="27"/>
      <c r="AE582" s="27"/>
      <c r="AF582" s="28"/>
      <c r="AG582" s="153"/>
      <c r="AH582" s="28"/>
      <c r="AI582" s="28"/>
      <c r="AJ582" s="28"/>
      <c r="AK582" s="28"/>
      <c r="AL582" s="28"/>
      <c r="AM582" s="28"/>
    </row>
    <row r="583" spans="1:39" ht="15.75" customHeight="1" x14ac:dyDescent="0.2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55"/>
      <c r="W583" s="27"/>
      <c r="X583" s="27"/>
      <c r="Y583" s="27"/>
      <c r="Z583" s="27"/>
      <c r="AA583" s="27"/>
      <c r="AB583" s="27"/>
      <c r="AC583" s="27"/>
      <c r="AD583" s="27"/>
      <c r="AE583" s="27"/>
      <c r="AF583" s="28"/>
      <c r="AG583" s="153"/>
      <c r="AH583" s="28"/>
      <c r="AI583" s="28"/>
      <c r="AJ583" s="28"/>
      <c r="AK583" s="28"/>
      <c r="AL583" s="28"/>
      <c r="AM583" s="28"/>
    </row>
    <row r="584" spans="1:39" ht="15.75" customHeight="1" x14ac:dyDescent="0.2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55"/>
      <c r="W584" s="27"/>
      <c r="X584" s="27"/>
      <c r="Y584" s="27"/>
      <c r="Z584" s="27"/>
      <c r="AA584" s="27"/>
      <c r="AB584" s="27"/>
      <c r="AC584" s="27"/>
      <c r="AD584" s="27"/>
      <c r="AE584" s="27"/>
      <c r="AF584" s="28"/>
      <c r="AG584" s="153"/>
      <c r="AH584" s="28"/>
      <c r="AI584" s="28"/>
      <c r="AJ584" s="28"/>
      <c r="AK584" s="28"/>
      <c r="AL584" s="28"/>
      <c r="AM584" s="28"/>
    </row>
    <row r="585" spans="1:39" ht="15.75" customHeight="1" x14ac:dyDescent="0.2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55"/>
      <c r="W585" s="27"/>
      <c r="X585" s="27"/>
      <c r="Y585" s="27"/>
      <c r="Z585" s="27"/>
      <c r="AA585" s="27"/>
      <c r="AB585" s="27"/>
      <c r="AC585" s="27"/>
      <c r="AD585" s="27"/>
      <c r="AE585" s="27"/>
      <c r="AF585" s="28"/>
      <c r="AG585" s="153"/>
      <c r="AH585" s="28"/>
      <c r="AI585" s="28"/>
      <c r="AJ585" s="28"/>
      <c r="AK585" s="28"/>
      <c r="AL585" s="28"/>
      <c r="AM585" s="28"/>
    </row>
    <row r="586" spans="1:39" ht="15.75" customHeight="1" x14ac:dyDescent="0.2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55"/>
      <c r="W586" s="27"/>
      <c r="X586" s="27"/>
      <c r="Y586" s="27"/>
      <c r="Z586" s="27"/>
      <c r="AA586" s="27"/>
      <c r="AB586" s="27"/>
      <c r="AC586" s="27"/>
      <c r="AD586" s="27"/>
      <c r="AE586" s="27"/>
      <c r="AF586" s="28"/>
      <c r="AG586" s="153"/>
      <c r="AH586" s="28"/>
      <c r="AI586" s="28"/>
      <c r="AJ586" s="28"/>
      <c r="AK586" s="28"/>
      <c r="AL586" s="28"/>
      <c r="AM586" s="28"/>
    </row>
    <row r="587" spans="1:39" ht="15.75" customHeight="1" x14ac:dyDescent="0.2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55"/>
      <c r="W587" s="27"/>
      <c r="X587" s="27"/>
      <c r="Y587" s="27"/>
      <c r="Z587" s="27"/>
      <c r="AA587" s="27"/>
      <c r="AB587" s="27"/>
      <c r="AC587" s="27"/>
      <c r="AD587" s="27"/>
      <c r="AE587" s="27"/>
      <c r="AF587" s="28"/>
      <c r="AG587" s="153"/>
      <c r="AH587" s="28"/>
      <c r="AI587" s="28"/>
      <c r="AJ587" s="28"/>
      <c r="AK587" s="28"/>
      <c r="AL587" s="28"/>
      <c r="AM587" s="28"/>
    </row>
    <row r="588" spans="1:39" ht="15.75" customHeight="1" x14ac:dyDescent="0.2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55"/>
      <c r="W588" s="27"/>
      <c r="X588" s="27"/>
      <c r="Y588" s="27"/>
      <c r="Z588" s="27"/>
      <c r="AA588" s="27"/>
      <c r="AB588" s="27"/>
      <c r="AC588" s="27"/>
      <c r="AD588" s="27"/>
      <c r="AE588" s="27"/>
      <c r="AF588" s="28"/>
      <c r="AG588" s="153"/>
      <c r="AH588" s="28"/>
      <c r="AI588" s="28"/>
      <c r="AJ588" s="28"/>
      <c r="AK588" s="28"/>
      <c r="AL588" s="28"/>
      <c r="AM588" s="28"/>
    </row>
    <row r="589" spans="1:39" ht="15.75" customHeight="1" x14ac:dyDescent="0.2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55"/>
      <c r="W589" s="27"/>
      <c r="X589" s="27"/>
      <c r="Y589" s="27"/>
      <c r="Z589" s="27"/>
      <c r="AA589" s="27"/>
      <c r="AB589" s="27"/>
      <c r="AC589" s="27"/>
      <c r="AD589" s="27"/>
      <c r="AE589" s="27"/>
      <c r="AF589" s="28"/>
      <c r="AG589" s="153"/>
      <c r="AH589" s="28"/>
      <c r="AI589" s="28"/>
      <c r="AJ589" s="28"/>
      <c r="AK589" s="28"/>
      <c r="AL589" s="28"/>
      <c r="AM589" s="28"/>
    </row>
    <row r="590" spans="1:39" ht="15.75" customHeight="1" x14ac:dyDescent="0.2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55"/>
      <c r="W590" s="27"/>
      <c r="X590" s="27"/>
      <c r="Y590" s="27"/>
      <c r="Z590" s="27"/>
      <c r="AA590" s="27"/>
      <c r="AB590" s="27"/>
      <c r="AC590" s="27"/>
      <c r="AD590" s="27"/>
      <c r="AE590" s="27"/>
      <c r="AF590" s="28"/>
      <c r="AG590" s="153"/>
      <c r="AH590" s="28"/>
      <c r="AI590" s="28"/>
      <c r="AJ590" s="28"/>
      <c r="AK590" s="28"/>
      <c r="AL590" s="28"/>
      <c r="AM590" s="28"/>
    </row>
    <row r="591" spans="1:39" ht="15.75" customHeight="1" x14ac:dyDescent="0.2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55"/>
      <c r="W591" s="27"/>
      <c r="X591" s="27"/>
      <c r="Y591" s="27"/>
      <c r="Z591" s="27"/>
      <c r="AA591" s="27"/>
      <c r="AB591" s="27"/>
      <c r="AC591" s="27"/>
      <c r="AD591" s="27"/>
      <c r="AE591" s="27"/>
      <c r="AF591" s="28"/>
      <c r="AG591" s="153"/>
      <c r="AH591" s="28"/>
      <c r="AI591" s="28"/>
      <c r="AJ591" s="28"/>
      <c r="AK591" s="28"/>
      <c r="AL591" s="28"/>
      <c r="AM591" s="28"/>
    </row>
    <row r="592" spans="1:39" ht="15.75" customHeight="1" x14ac:dyDescent="0.2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55"/>
      <c r="W592" s="27"/>
      <c r="X592" s="27"/>
      <c r="Y592" s="27"/>
      <c r="Z592" s="27"/>
      <c r="AA592" s="27"/>
      <c r="AB592" s="27"/>
      <c r="AC592" s="27"/>
      <c r="AD592" s="27"/>
      <c r="AE592" s="27"/>
      <c r="AF592" s="28"/>
      <c r="AG592" s="153"/>
      <c r="AH592" s="28"/>
      <c r="AI592" s="28"/>
      <c r="AJ592" s="28"/>
      <c r="AK592" s="28"/>
      <c r="AL592" s="28"/>
      <c r="AM592" s="28"/>
    </row>
    <row r="593" spans="1:39" ht="15.75" customHeight="1" x14ac:dyDescent="0.2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55"/>
      <c r="W593" s="27"/>
      <c r="X593" s="27"/>
      <c r="Y593" s="27"/>
      <c r="Z593" s="27"/>
      <c r="AA593" s="27"/>
      <c r="AB593" s="27"/>
      <c r="AC593" s="27"/>
      <c r="AD593" s="27"/>
      <c r="AE593" s="27"/>
      <c r="AF593" s="28"/>
      <c r="AG593" s="153"/>
      <c r="AH593" s="28"/>
      <c r="AI593" s="28"/>
      <c r="AJ593" s="28"/>
      <c r="AK593" s="28"/>
      <c r="AL593" s="28"/>
      <c r="AM593" s="28"/>
    </row>
    <row r="594" spans="1:39" ht="15.75" customHeight="1" x14ac:dyDescent="0.2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55"/>
      <c r="W594" s="27"/>
      <c r="X594" s="27"/>
      <c r="Y594" s="27"/>
      <c r="Z594" s="27"/>
      <c r="AA594" s="27"/>
      <c r="AB594" s="27"/>
      <c r="AC594" s="27"/>
      <c r="AD594" s="27"/>
      <c r="AE594" s="27"/>
      <c r="AF594" s="28"/>
      <c r="AG594" s="153"/>
      <c r="AH594" s="28"/>
      <c r="AI594" s="28"/>
      <c r="AJ594" s="28"/>
      <c r="AK594" s="28"/>
      <c r="AL594" s="28"/>
      <c r="AM594" s="28"/>
    </row>
    <row r="595" spans="1:39" ht="15.75" customHeight="1" x14ac:dyDescent="0.2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55"/>
      <c r="W595" s="27"/>
      <c r="X595" s="27"/>
      <c r="Y595" s="27"/>
      <c r="Z595" s="27"/>
      <c r="AA595" s="27"/>
      <c r="AB595" s="27"/>
      <c r="AC595" s="27"/>
      <c r="AD595" s="27"/>
      <c r="AE595" s="27"/>
      <c r="AF595" s="28"/>
      <c r="AG595" s="153"/>
      <c r="AH595" s="28"/>
      <c r="AI595" s="28"/>
      <c r="AJ595" s="28"/>
      <c r="AK595" s="28"/>
      <c r="AL595" s="28"/>
      <c r="AM595" s="28"/>
    </row>
    <row r="596" spans="1:39" ht="15.75" customHeight="1" x14ac:dyDescent="0.2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55"/>
      <c r="W596" s="27"/>
      <c r="X596" s="27"/>
      <c r="Y596" s="27"/>
      <c r="Z596" s="27"/>
      <c r="AA596" s="27"/>
      <c r="AB596" s="27"/>
      <c r="AC596" s="27"/>
      <c r="AD596" s="27"/>
      <c r="AE596" s="27"/>
      <c r="AF596" s="28"/>
      <c r="AG596" s="153"/>
      <c r="AH596" s="28"/>
      <c r="AI596" s="28"/>
      <c r="AJ596" s="28"/>
      <c r="AK596" s="28"/>
      <c r="AL596" s="28"/>
      <c r="AM596" s="28"/>
    </row>
    <row r="597" spans="1:39" ht="15.75" customHeight="1" x14ac:dyDescent="0.2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55"/>
      <c r="W597" s="27"/>
      <c r="X597" s="27"/>
      <c r="Y597" s="27"/>
      <c r="Z597" s="27"/>
      <c r="AA597" s="27"/>
      <c r="AB597" s="27"/>
      <c r="AC597" s="27"/>
      <c r="AD597" s="27"/>
      <c r="AE597" s="27"/>
      <c r="AF597" s="28"/>
      <c r="AG597" s="153"/>
      <c r="AH597" s="28"/>
      <c r="AI597" s="28"/>
      <c r="AJ597" s="28"/>
      <c r="AK597" s="28"/>
      <c r="AL597" s="28"/>
      <c r="AM597" s="28"/>
    </row>
    <row r="598" spans="1:39" ht="15.75" customHeight="1" x14ac:dyDescent="0.2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55"/>
      <c r="W598" s="27"/>
      <c r="X598" s="27"/>
      <c r="Y598" s="27"/>
      <c r="Z598" s="27"/>
      <c r="AA598" s="27"/>
      <c r="AB598" s="27"/>
      <c r="AC598" s="27"/>
      <c r="AD598" s="27"/>
      <c r="AE598" s="27"/>
      <c r="AF598" s="28"/>
      <c r="AG598" s="153"/>
      <c r="AH598" s="28"/>
      <c r="AI598" s="28"/>
      <c r="AJ598" s="28"/>
      <c r="AK598" s="28"/>
      <c r="AL598" s="28"/>
      <c r="AM598" s="28"/>
    </row>
    <row r="599" spans="1:39" ht="15.75" customHeight="1" x14ac:dyDescent="0.2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55"/>
      <c r="W599" s="27"/>
      <c r="X599" s="27"/>
      <c r="Y599" s="27"/>
      <c r="Z599" s="27"/>
      <c r="AA599" s="27"/>
      <c r="AB599" s="27"/>
      <c r="AC599" s="27"/>
      <c r="AD599" s="27"/>
      <c r="AE599" s="27"/>
      <c r="AF599" s="28"/>
      <c r="AG599" s="153"/>
      <c r="AH599" s="28"/>
      <c r="AI599" s="28"/>
      <c r="AJ599" s="28"/>
      <c r="AK599" s="28"/>
      <c r="AL599" s="28"/>
      <c r="AM599" s="28"/>
    </row>
    <row r="600" spans="1:39" ht="15.75" customHeight="1" x14ac:dyDescent="0.2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55"/>
      <c r="W600" s="27"/>
      <c r="X600" s="27"/>
      <c r="Y600" s="27"/>
      <c r="Z600" s="27"/>
      <c r="AA600" s="27"/>
      <c r="AB600" s="27"/>
      <c r="AC600" s="27"/>
      <c r="AD600" s="27"/>
      <c r="AE600" s="27"/>
      <c r="AF600" s="28"/>
      <c r="AG600" s="153"/>
      <c r="AH600" s="28"/>
      <c r="AI600" s="28"/>
      <c r="AJ600" s="28"/>
      <c r="AK600" s="28"/>
      <c r="AL600" s="28"/>
      <c r="AM600" s="28"/>
    </row>
    <row r="601" spans="1:39" ht="15.75" customHeight="1" x14ac:dyDescent="0.2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55"/>
      <c r="W601" s="27"/>
      <c r="X601" s="27"/>
      <c r="Y601" s="27"/>
      <c r="Z601" s="27"/>
      <c r="AA601" s="27"/>
      <c r="AB601" s="27"/>
      <c r="AC601" s="27"/>
      <c r="AD601" s="27"/>
      <c r="AE601" s="27"/>
      <c r="AF601" s="28"/>
      <c r="AG601" s="153"/>
      <c r="AH601" s="28"/>
      <c r="AI601" s="28"/>
      <c r="AJ601" s="28"/>
      <c r="AK601" s="28"/>
      <c r="AL601" s="28"/>
      <c r="AM601" s="28"/>
    </row>
    <row r="602" spans="1:39" ht="15.75" customHeight="1" x14ac:dyDescent="0.2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55"/>
      <c r="W602" s="27"/>
      <c r="X602" s="27"/>
      <c r="Y602" s="27"/>
      <c r="Z602" s="27"/>
      <c r="AA602" s="27"/>
      <c r="AB602" s="27"/>
      <c r="AC602" s="27"/>
      <c r="AD602" s="27"/>
      <c r="AE602" s="27"/>
      <c r="AF602" s="28"/>
      <c r="AG602" s="153"/>
      <c r="AH602" s="28"/>
      <c r="AI602" s="28"/>
      <c r="AJ602" s="28"/>
      <c r="AK602" s="28"/>
      <c r="AL602" s="28"/>
      <c r="AM602" s="28"/>
    </row>
    <row r="603" spans="1:39" ht="15.75" customHeight="1" x14ac:dyDescent="0.2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55"/>
      <c r="W603" s="27"/>
      <c r="X603" s="27"/>
      <c r="Y603" s="27"/>
      <c r="Z603" s="27"/>
      <c r="AA603" s="27"/>
      <c r="AB603" s="27"/>
      <c r="AC603" s="27"/>
      <c r="AD603" s="27"/>
      <c r="AE603" s="27"/>
      <c r="AF603" s="28"/>
      <c r="AG603" s="153"/>
      <c r="AH603" s="28"/>
      <c r="AI603" s="28"/>
      <c r="AJ603" s="28"/>
      <c r="AK603" s="28"/>
      <c r="AL603" s="28"/>
      <c r="AM603" s="28"/>
    </row>
    <row r="604" spans="1:39" ht="15.75" customHeight="1" x14ac:dyDescent="0.2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55"/>
      <c r="W604" s="27"/>
      <c r="X604" s="27"/>
      <c r="Y604" s="27"/>
      <c r="Z604" s="27"/>
      <c r="AA604" s="27"/>
      <c r="AB604" s="27"/>
      <c r="AC604" s="27"/>
      <c r="AD604" s="27"/>
      <c r="AE604" s="27"/>
      <c r="AF604" s="28"/>
      <c r="AG604" s="153"/>
      <c r="AH604" s="28"/>
      <c r="AI604" s="28"/>
      <c r="AJ604" s="28"/>
      <c r="AK604" s="28"/>
      <c r="AL604" s="28"/>
      <c r="AM604" s="28"/>
    </row>
    <row r="605" spans="1:39" ht="15.75" customHeight="1" x14ac:dyDescent="0.2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55"/>
      <c r="W605" s="27"/>
      <c r="X605" s="27"/>
      <c r="Y605" s="27"/>
      <c r="Z605" s="27"/>
      <c r="AA605" s="27"/>
      <c r="AB605" s="27"/>
      <c r="AC605" s="27"/>
      <c r="AD605" s="27"/>
      <c r="AE605" s="27"/>
      <c r="AF605" s="28"/>
      <c r="AG605" s="153"/>
      <c r="AH605" s="28"/>
      <c r="AI605" s="28"/>
      <c r="AJ605" s="28"/>
      <c r="AK605" s="28"/>
      <c r="AL605" s="28"/>
      <c r="AM605" s="28"/>
    </row>
    <row r="606" spans="1:39" ht="15.75" customHeight="1" x14ac:dyDescent="0.2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55"/>
      <c r="W606" s="27"/>
      <c r="X606" s="27"/>
      <c r="Y606" s="27"/>
      <c r="Z606" s="27"/>
      <c r="AA606" s="27"/>
      <c r="AB606" s="27"/>
      <c r="AC606" s="27"/>
      <c r="AD606" s="27"/>
      <c r="AE606" s="27"/>
      <c r="AF606" s="28"/>
      <c r="AG606" s="153"/>
      <c r="AH606" s="28"/>
      <c r="AI606" s="28"/>
      <c r="AJ606" s="28"/>
      <c r="AK606" s="28"/>
      <c r="AL606" s="28"/>
      <c r="AM606" s="28"/>
    </row>
    <row r="607" spans="1:39" ht="15.75" customHeight="1" x14ac:dyDescent="0.2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55"/>
      <c r="W607" s="27"/>
      <c r="X607" s="27"/>
      <c r="Y607" s="27"/>
      <c r="Z607" s="27"/>
      <c r="AA607" s="27"/>
      <c r="AB607" s="27"/>
      <c r="AC607" s="27"/>
      <c r="AD607" s="27"/>
      <c r="AE607" s="27"/>
      <c r="AF607" s="28"/>
      <c r="AG607" s="153"/>
      <c r="AH607" s="28"/>
      <c r="AI607" s="28"/>
      <c r="AJ607" s="28"/>
      <c r="AK607" s="28"/>
      <c r="AL607" s="28"/>
      <c r="AM607" s="28"/>
    </row>
    <row r="608" spans="1:39" ht="15.75" customHeight="1" x14ac:dyDescent="0.2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55"/>
      <c r="W608" s="27"/>
      <c r="X608" s="27"/>
      <c r="Y608" s="27"/>
      <c r="Z608" s="27"/>
      <c r="AA608" s="27"/>
      <c r="AB608" s="27"/>
      <c r="AC608" s="27"/>
      <c r="AD608" s="27"/>
      <c r="AE608" s="27"/>
      <c r="AF608" s="28"/>
      <c r="AG608" s="153"/>
      <c r="AH608" s="28"/>
      <c r="AI608" s="28"/>
      <c r="AJ608" s="28"/>
      <c r="AK608" s="28"/>
      <c r="AL608" s="28"/>
      <c r="AM608" s="28"/>
    </row>
    <row r="609" spans="1:39" ht="15.75" customHeight="1" x14ac:dyDescent="0.2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55"/>
      <c r="W609" s="27"/>
      <c r="X609" s="27"/>
      <c r="Y609" s="27"/>
      <c r="Z609" s="27"/>
      <c r="AA609" s="27"/>
      <c r="AB609" s="27"/>
      <c r="AC609" s="27"/>
      <c r="AD609" s="27"/>
      <c r="AE609" s="27"/>
      <c r="AF609" s="28"/>
      <c r="AG609" s="153"/>
      <c r="AH609" s="28"/>
      <c r="AI609" s="28"/>
      <c r="AJ609" s="28"/>
      <c r="AK609" s="28"/>
      <c r="AL609" s="28"/>
      <c r="AM609" s="28"/>
    </row>
    <row r="610" spans="1:39" ht="15.75" customHeight="1" x14ac:dyDescent="0.2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55"/>
      <c r="W610" s="27"/>
      <c r="X610" s="27"/>
      <c r="Y610" s="27"/>
      <c r="Z610" s="27"/>
      <c r="AA610" s="27"/>
      <c r="AB610" s="27"/>
      <c r="AC610" s="27"/>
      <c r="AD610" s="27"/>
      <c r="AE610" s="27"/>
      <c r="AF610" s="28"/>
      <c r="AG610" s="153"/>
      <c r="AH610" s="28"/>
      <c r="AI610" s="28"/>
      <c r="AJ610" s="28"/>
      <c r="AK610" s="28"/>
      <c r="AL610" s="28"/>
      <c r="AM610" s="28"/>
    </row>
    <row r="611" spans="1:39" ht="15.75" customHeight="1" x14ac:dyDescent="0.2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55"/>
      <c r="W611" s="27"/>
      <c r="X611" s="27"/>
      <c r="Y611" s="27"/>
      <c r="Z611" s="27"/>
      <c r="AA611" s="27"/>
      <c r="AB611" s="27"/>
      <c r="AC611" s="27"/>
      <c r="AD611" s="27"/>
      <c r="AE611" s="27"/>
      <c r="AF611" s="28"/>
      <c r="AG611" s="153"/>
      <c r="AH611" s="28"/>
      <c r="AI611" s="28"/>
      <c r="AJ611" s="28"/>
      <c r="AK611" s="28"/>
      <c r="AL611" s="28"/>
      <c r="AM611" s="28"/>
    </row>
    <row r="612" spans="1:39" ht="15.75" customHeight="1" x14ac:dyDescent="0.2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55"/>
      <c r="W612" s="27"/>
      <c r="X612" s="27"/>
      <c r="Y612" s="27"/>
      <c r="Z612" s="27"/>
      <c r="AA612" s="27"/>
      <c r="AB612" s="27"/>
      <c r="AC612" s="27"/>
      <c r="AD612" s="27"/>
      <c r="AE612" s="27"/>
      <c r="AF612" s="28"/>
      <c r="AG612" s="153"/>
      <c r="AH612" s="28"/>
      <c r="AI612" s="28"/>
      <c r="AJ612" s="28"/>
      <c r="AK612" s="28"/>
      <c r="AL612" s="28"/>
      <c r="AM612" s="28"/>
    </row>
    <row r="613" spans="1:39" ht="15.75" customHeight="1" x14ac:dyDescent="0.2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55"/>
      <c r="W613" s="27"/>
      <c r="X613" s="27"/>
      <c r="Y613" s="27"/>
      <c r="Z613" s="27"/>
      <c r="AA613" s="27"/>
      <c r="AB613" s="27"/>
      <c r="AC613" s="27"/>
      <c r="AD613" s="27"/>
      <c r="AE613" s="27"/>
      <c r="AF613" s="28"/>
      <c r="AG613" s="153"/>
      <c r="AH613" s="28"/>
      <c r="AI613" s="28"/>
      <c r="AJ613" s="28"/>
      <c r="AK613" s="28"/>
      <c r="AL613" s="28"/>
      <c r="AM613" s="28"/>
    </row>
    <row r="614" spans="1:39" ht="15.75" customHeight="1" x14ac:dyDescent="0.2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55"/>
      <c r="W614" s="27"/>
      <c r="X614" s="27"/>
      <c r="Y614" s="27"/>
      <c r="Z614" s="27"/>
      <c r="AA614" s="27"/>
      <c r="AB614" s="27"/>
      <c r="AC614" s="27"/>
      <c r="AD614" s="27"/>
      <c r="AE614" s="27"/>
      <c r="AF614" s="28"/>
      <c r="AG614" s="153"/>
      <c r="AH614" s="28"/>
      <c r="AI614" s="28"/>
      <c r="AJ614" s="28"/>
      <c r="AK614" s="28"/>
      <c r="AL614" s="28"/>
      <c r="AM614" s="28"/>
    </row>
    <row r="615" spans="1:39" ht="15.75" customHeight="1" x14ac:dyDescent="0.2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55"/>
      <c r="W615" s="27"/>
      <c r="X615" s="27"/>
      <c r="Y615" s="27"/>
      <c r="Z615" s="27"/>
      <c r="AA615" s="27"/>
      <c r="AB615" s="27"/>
      <c r="AC615" s="27"/>
      <c r="AD615" s="27"/>
      <c r="AE615" s="27"/>
      <c r="AF615" s="28"/>
      <c r="AG615" s="153"/>
      <c r="AH615" s="28"/>
      <c r="AI615" s="28"/>
      <c r="AJ615" s="28"/>
      <c r="AK615" s="28"/>
      <c r="AL615" s="28"/>
      <c r="AM615" s="28"/>
    </row>
    <row r="616" spans="1:39" ht="15.75" customHeight="1" x14ac:dyDescent="0.2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55"/>
      <c r="W616" s="27"/>
      <c r="X616" s="27"/>
      <c r="Y616" s="27"/>
      <c r="Z616" s="27"/>
      <c r="AA616" s="27"/>
      <c r="AB616" s="27"/>
      <c r="AC616" s="27"/>
      <c r="AD616" s="27"/>
      <c r="AE616" s="27"/>
      <c r="AF616" s="28"/>
      <c r="AG616" s="153"/>
      <c r="AH616" s="28"/>
      <c r="AI616" s="28"/>
      <c r="AJ616" s="28"/>
      <c r="AK616" s="28"/>
      <c r="AL616" s="28"/>
      <c r="AM616" s="28"/>
    </row>
    <row r="617" spans="1:39" ht="15.75" customHeight="1" x14ac:dyDescent="0.2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55"/>
      <c r="W617" s="27"/>
      <c r="X617" s="27"/>
      <c r="Y617" s="27"/>
      <c r="Z617" s="27"/>
      <c r="AA617" s="27"/>
      <c r="AB617" s="27"/>
      <c r="AC617" s="27"/>
      <c r="AD617" s="27"/>
      <c r="AE617" s="27"/>
      <c r="AF617" s="28"/>
      <c r="AG617" s="153"/>
      <c r="AH617" s="28"/>
      <c r="AI617" s="28"/>
      <c r="AJ617" s="28"/>
      <c r="AK617" s="28"/>
      <c r="AL617" s="28"/>
      <c r="AM617" s="28"/>
    </row>
    <row r="618" spans="1:39" ht="15.75" customHeight="1" x14ac:dyDescent="0.2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55"/>
      <c r="W618" s="27"/>
      <c r="X618" s="27"/>
      <c r="Y618" s="27"/>
      <c r="Z618" s="27"/>
      <c r="AA618" s="27"/>
      <c r="AB618" s="27"/>
      <c r="AC618" s="27"/>
      <c r="AD618" s="27"/>
      <c r="AE618" s="27"/>
      <c r="AF618" s="28"/>
      <c r="AG618" s="153"/>
      <c r="AH618" s="28"/>
      <c r="AI618" s="28"/>
      <c r="AJ618" s="28"/>
      <c r="AK618" s="28"/>
      <c r="AL618" s="28"/>
      <c r="AM618" s="28"/>
    </row>
    <row r="619" spans="1:39" ht="15.75" customHeight="1" x14ac:dyDescent="0.2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55"/>
      <c r="W619" s="27"/>
      <c r="X619" s="27"/>
      <c r="Y619" s="27"/>
      <c r="Z619" s="27"/>
      <c r="AA619" s="27"/>
      <c r="AB619" s="27"/>
      <c r="AC619" s="27"/>
      <c r="AD619" s="27"/>
      <c r="AE619" s="27"/>
      <c r="AF619" s="28"/>
      <c r="AG619" s="153"/>
      <c r="AH619" s="28"/>
      <c r="AI619" s="28"/>
      <c r="AJ619" s="28"/>
      <c r="AK619" s="28"/>
      <c r="AL619" s="28"/>
      <c r="AM619" s="28"/>
    </row>
    <row r="620" spans="1:39" ht="15.75" customHeight="1" x14ac:dyDescent="0.2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55"/>
      <c r="W620" s="27"/>
      <c r="X620" s="27"/>
      <c r="Y620" s="27"/>
      <c r="Z620" s="27"/>
      <c r="AA620" s="27"/>
      <c r="AB620" s="27"/>
      <c r="AC620" s="27"/>
      <c r="AD620" s="27"/>
      <c r="AE620" s="27"/>
      <c r="AF620" s="28"/>
      <c r="AG620" s="153"/>
      <c r="AH620" s="28"/>
      <c r="AI620" s="28"/>
      <c r="AJ620" s="28"/>
      <c r="AK620" s="28"/>
      <c r="AL620" s="28"/>
      <c r="AM620" s="28"/>
    </row>
    <row r="621" spans="1:39" ht="15.75" customHeight="1" x14ac:dyDescent="0.2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55"/>
      <c r="W621" s="27"/>
      <c r="X621" s="27"/>
      <c r="Y621" s="27"/>
      <c r="Z621" s="27"/>
      <c r="AA621" s="27"/>
      <c r="AB621" s="27"/>
      <c r="AC621" s="27"/>
      <c r="AD621" s="27"/>
      <c r="AE621" s="27"/>
      <c r="AF621" s="28"/>
      <c r="AG621" s="153"/>
      <c r="AH621" s="28"/>
      <c r="AI621" s="28"/>
      <c r="AJ621" s="28"/>
      <c r="AK621" s="28"/>
      <c r="AL621" s="28"/>
      <c r="AM621" s="28"/>
    </row>
    <row r="622" spans="1:39" ht="15.75" customHeight="1" x14ac:dyDescent="0.2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55"/>
      <c r="W622" s="27"/>
      <c r="X622" s="27"/>
      <c r="Y622" s="27"/>
      <c r="Z622" s="27"/>
      <c r="AA622" s="27"/>
      <c r="AB622" s="27"/>
      <c r="AC622" s="27"/>
      <c r="AD622" s="27"/>
      <c r="AE622" s="27"/>
      <c r="AF622" s="28"/>
      <c r="AG622" s="153"/>
      <c r="AH622" s="28"/>
      <c r="AI622" s="28"/>
      <c r="AJ622" s="28"/>
      <c r="AK622" s="28"/>
      <c r="AL622" s="28"/>
      <c r="AM622" s="28"/>
    </row>
    <row r="623" spans="1:39" ht="15.75" customHeight="1" x14ac:dyDescent="0.2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55"/>
      <c r="W623" s="27"/>
      <c r="X623" s="27"/>
      <c r="Y623" s="27"/>
      <c r="Z623" s="27"/>
      <c r="AA623" s="27"/>
      <c r="AB623" s="27"/>
      <c r="AC623" s="27"/>
      <c r="AD623" s="27"/>
      <c r="AE623" s="27"/>
      <c r="AF623" s="28"/>
      <c r="AG623" s="153"/>
      <c r="AH623" s="28"/>
      <c r="AI623" s="28"/>
      <c r="AJ623" s="28"/>
      <c r="AK623" s="28"/>
      <c r="AL623" s="28"/>
      <c r="AM623" s="28"/>
    </row>
    <row r="624" spans="1:39" ht="15.75" customHeight="1" x14ac:dyDescent="0.2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55"/>
      <c r="W624" s="27"/>
      <c r="X624" s="27"/>
      <c r="Y624" s="27"/>
      <c r="Z624" s="27"/>
      <c r="AA624" s="27"/>
      <c r="AB624" s="27"/>
      <c r="AC624" s="27"/>
      <c r="AD624" s="27"/>
      <c r="AE624" s="27"/>
      <c r="AF624" s="28"/>
      <c r="AG624" s="153"/>
      <c r="AH624" s="28"/>
      <c r="AI624" s="28"/>
      <c r="AJ624" s="28"/>
      <c r="AK624" s="28"/>
      <c r="AL624" s="28"/>
      <c r="AM624" s="28"/>
    </row>
    <row r="625" spans="1:39" ht="15.75" customHeight="1" x14ac:dyDescent="0.2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55"/>
      <c r="W625" s="27"/>
      <c r="X625" s="27"/>
      <c r="Y625" s="27"/>
      <c r="Z625" s="27"/>
      <c r="AA625" s="27"/>
      <c r="AB625" s="27"/>
      <c r="AC625" s="27"/>
      <c r="AD625" s="27"/>
      <c r="AE625" s="27"/>
      <c r="AF625" s="28"/>
      <c r="AG625" s="153"/>
      <c r="AH625" s="28"/>
      <c r="AI625" s="28"/>
      <c r="AJ625" s="28"/>
      <c r="AK625" s="28"/>
      <c r="AL625" s="28"/>
      <c r="AM625" s="28"/>
    </row>
    <row r="626" spans="1:39" ht="15.75" customHeight="1" x14ac:dyDescent="0.2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55"/>
      <c r="W626" s="27"/>
      <c r="X626" s="27"/>
      <c r="Y626" s="27"/>
      <c r="Z626" s="27"/>
      <c r="AA626" s="27"/>
      <c r="AB626" s="27"/>
      <c r="AC626" s="27"/>
      <c r="AD626" s="27"/>
      <c r="AE626" s="27"/>
      <c r="AF626" s="28"/>
      <c r="AG626" s="153"/>
      <c r="AH626" s="28"/>
      <c r="AI626" s="28"/>
      <c r="AJ626" s="28"/>
      <c r="AK626" s="28"/>
      <c r="AL626" s="28"/>
      <c r="AM626" s="28"/>
    </row>
    <row r="627" spans="1:39" ht="15.75" customHeight="1" x14ac:dyDescent="0.2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55"/>
      <c r="W627" s="27"/>
      <c r="X627" s="27"/>
      <c r="Y627" s="27"/>
      <c r="Z627" s="27"/>
      <c r="AA627" s="27"/>
      <c r="AB627" s="27"/>
      <c r="AC627" s="27"/>
      <c r="AD627" s="27"/>
      <c r="AE627" s="27"/>
      <c r="AF627" s="28"/>
      <c r="AG627" s="153"/>
      <c r="AH627" s="28"/>
      <c r="AI627" s="28"/>
      <c r="AJ627" s="28"/>
      <c r="AK627" s="28"/>
      <c r="AL627" s="28"/>
      <c r="AM627" s="28"/>
    </row>
    <row r="628" spans="1:39" ht="15.75" customHeight="1" x14ac:dyDescent="0.2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55"/>
      <c r="W628" s="27"/>
      <c r="X628" s="27"/>
      <c r="Y628" s="27"/>
      <c r="Z628" s="27"/>
      <c r="AA628" s="27"/>
      <c r="AB628" s="27"/>
      <c r="AC628" s="27"/>
      <c r="AD628" s="27"/>
      <c r="AE628" s="27"/>
      <c r="AF628" s="28"/>
      <c r="AG628" s="153"/>
      <c r="AH628" s="28"/>
      <c r="AI628" s="28"/>
      <c r="AJ628" s="28"/>
      <c r="AK628" s="28"/>
      <c r="AL628" s="28"/>
      <c r="AM628" s="28"/>
    </row>
    <row r="629" spans="1:39" ht="15.75" customHeight="1" x14ac:dyDescent="0.2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55"/>
      <c r="W629" s="27"/>
      <c r="X629" s="27"/>
      <c r="Y629" s="27"/>
      <c r="Z629" s="27"/>
      <c r="AA629" s="27"/>
      <c r="AB629" s="27"/>
      <c r="AC629" s="27"/>
      <c r="AD629" s="27"/>
      <c r="AE629" s="27"/>
      <c r="AF629" s="28"/>
      <c r="AG629" s="153"/>
      <c r="AH629" s="28"/>
      <c r="AI629" s="28"/>
      <c r="AJ629" s="28"/>
      <c r="AK629" s="28"/>
      <c r="AL629" s="28"/>
      <c r="AM629" s="28"/>
    </row>
    <row r="630" spans="1:39" ht="15.75" customHeight="1" x14ac:dyDescent="0.2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55"/>
      <c r="W630" s="27"/>
      <c r="X630" s="27"/>
      <c r="Y630" s="27"/>
      <c r="Z630" s="27"/>
      <c r="AA630" s="27"/>
      <c r="AB630" s="27"/>
      <c r="AC630" s="27"/>
      <c r="AD630" s="27"/>
      <c r="AE630" s="27"/>
      <c r="AF630" s="28"/>
      <c r="AG630" s="153"/>
      <c r="AH630" s="28"/>
      <c r="AI630" s="28"/>
      <c r="AJ630" s="28"/>
      <c r="AK630" s="28"/>
      <c r="AL630" s="28"/>
      <c r="AM630" s="28"/>
    </row>
    <row r="631" spans="1:39" ht="15.75" customHeight="1" x14ac:dyDescent="0.2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55"/>
      <c r="W631" s="27"/>
      <c r="X631" s="27"/>
      <c r="Y631" s="27"/>
      <c r="Z631" s="27"/>
      <c r="AA631" s="27"/>
      <c r="AB631" s="27"/>
      <c r="AC631" s="27"/>
      <c r="AD631" s="27"/>
      <c r="AE631" s="27"/>
      <c r="AF631" s="28"/>
      <c r="AG631" s="153"/>
      <c r="AH631" s="28"/>
      <c r="AI631" s="28"/>
      <c r="AJ631" s="28"/>
      <c r="AK631" s="28"/>
      <c r="AL631" s="28"/>
      <c r="AM631" s="28"/>
    </row>
    <row r="632" spans="1:39" ht="15.75" customHeight="1" x14ac:dyDescent="0.2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55"/>
      <c r="W632" s="27"/>
      <c r="X632" s="27"/>
      <c r="Y632" s="27"/>
      <c r="Z632" s="27"/>
      <c r="AA632" s="27"/>
      <c r="AB632" s="27"/>
      <c r="AC632" s="27"/>
      <c r="AD632" s="27"/>
      <c r="AE632" s="27"/>
      <c r="AF632" s="28"/>
      <c r="AG632" s="153"/>
      <c r="AH632" s="28"/>
      <c r="AI632" s="28"/>
      <c r="AJ632" s="28"/>
      <c r="AK632" s="28"/>
      <c r="AL632" s="28"/>
      <c r="AM632" s="28"/>
    </row>
    <row r="633" spans="1:39" ht="15.75" customHeight="1" x14ac:dyDescent="0.2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55"/>
      <c r="W633" s="27"/>
      <c r="X633" s="27"/>
      <c r="Y633" s="27"/>
      <c r="Z633" s="27"/>
      <c r="AA633" s="27"/>
      <c r="AB633" s="27"/>
      <c r="AC633" s="27"/>
      <c r="AD633" s="27"/>
      <c r="AE633" s="27"/>
      <c r="AF633" s="28"/>
      <c r="AG633" s="153"/>
      <c r="AH633" s="28"/>
      <c r="AI633" s="28"/>
      <c r="AJ633" s="28"/>
      <c r="AK633" s="28"/>
      <c r="AL633" s="28"/>
      <c r="AM633" s="28"/>
    </row>
    <row r="634" spans="1:39" ht="15.75" customHeight="1" x14ac:dyDescent="0.2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55"/>
      <c r="W634" s="27"/>
      <c r="X634" s="27"/>
      <c r="Y634" s="27"/>
      <c r="Z634" s="27"/>
      <c r="AA634" s="27"/>
      <c r="AB634" s="27"/>
      <c r="AC634" s="27"/>
      <c r="AD634" s="27"/>
      <c r="AE634" s="27"/>
      <c r="AF634" s="28"/>
      <c r="AG634" s="153"/>
      <c r="AH634" s="28"/>
      <c r="AI634" s="28"/>
      <c r="AJ634" s="28"/>
      <c r="AK634" s="28"/>
      <c r="AL634" s="28"/>
      <c r="AM634" s="28"/>
    </row>
    <row r="635" spans="1:39" ht="15.75" customHeight="1" x14ac:dyDescent="0.2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55"/>
      <c r="W635" s="27"/>
      <c r="X635" s="27"/>
      <c r="Y635" s="27"/>
      <c r="Z635" s="27"/>
      <c r="AA635" s="27"/>
      <c r="AB635" s="27"/>
      <c r="AC635" s="27"/>
      <c r="AD635" s="27"/>
      <c r="AE635" s="27"/>
      <c r="AF635" s="28"/>
      <c r="AG635" s="153"/>
      <c r="AH635" s="28"/>
      <c r="AI635" s="28"/>
      <c r="AJ635" s="28"/>
      <c r="AK635" s="28"/>
      <c r="AL635" s="28"/>
      <c r="AM635" s="28"/>
    </row>
    <row r="636" spans="1:39" ht="15.75" customHeight="1" x14ac:dyDescent="0.2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55"/>
      <c r="W636" s="27"/>
      <c r="X636" s="27"/>
      <c r="Y636" s="27"/>
      <c r="Z636" s="27"/>
      <c r="AA636" s="27"/>
      <c r="AB636" s="27"/>
      <c r="AC636" s="27"/>
      <c r="AD636" s="27"/>
      <c r="AE636" s="27"/>
      <c r="AF636" s="28"/>
      <c r="AG636" s="153"/>
      <c r="AH636" s="28"/>
      <c r="AI636" s="28"/>
      <c r="AJ636" s="28"/>
      <c r="AK636" s="28"/>
      <c r="AL636" s="28"/>
      <c r="AM636" s="28"/>
    </row>
    <row r="637" spans="1:39" ht="15.75" customHeight="1" x14ac:dyDescent="0.2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55"/>
      <c r="W637" s="27"/>
      <c r="X637" s="27"/>
      <c r="Y637" s="27"/>
      <c r="Z637" s="27"/>
      <c r="AA637" s="27"/>
      <c r="AB637" s="27"/>
      <c r="AC637" s="27"/>
      <c r="AD637" s="27"/>
      <c r="AE637" s="27"/>
      <c r="AF637" s="28"/>
      <c r="AG637" s="153"/>
      <c r="AH637" s="28"/>
      <c r="AI637" s="28"/>
      <c r="AJ637" s="28"/>
      <c r="AK637" s="28"/>
      <c r="AL637" s="28"/>
      <c r="AM637" s="28"/>
    </row>
    <row r="638" spans="1:39" ht="15.75" customHeight="1" x14ac:dyDescent="0.2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55"/>
      <c r="W638" s="27"/>
      <c r="X638" s="27"/>
      <c r="Y638" s="27"/>
      <c r="Z638" s="27"/>
      <c r="AA638" s="27"/>
      <c r="AB638" s="27"/>
      <c r="AC638" s="27"/>
      <c r="AD638" s="27"/>
      <c r="AE638" s="27"/>
      <c r="AF638" s="28"/>
      <c r="AG638" s="153"/>
      <c r="AH638" s="28"/>
      <c r="AI638" s="28"/>
      <c r="AJ638" s="28"/>
      <c r="AK638" s="28"/>
      <c r="AL638" s="28"/>
      <c r="AM638" s="28"/>
    </row>
    <row r="639" spans="1:39" ht="15.75" customHeight="1" x14ac:dyDescent="0.2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55"/>
      <c r="W639" s="27"/>
      <c r="X639" s="27"/>
      <c r="Y639" s="27"/>
      <c r="Z639" s="27"/>
      <c r="AA639" s="27"/>
      <c r="AB639" s="27"/>
      <c r="AC639" s="27"/>
      <c r="AD639" s="27"/>
      <c r="AE639" s="27"/>
      <c r="AF639" s="28"/>
      <c r="AG639" s="153"/>
      <c r="AH639" s="28"/>
      <c r="AI639" s="28"/>
      <c r="AJ639" s="28"/>
      <c r="AK639" s="28"/>
      <c r="AL639" s="28"/>
      <c r="AM639" s="28"/>
    </row>
    <row r="640" spans="1:39" ht="15.75" customHeight="1" x14ac:dyDescent="0.2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55"/>
      <c r="W640" s="27"/>
      <c r="X640" s="27"/>
      <c r="Y640" s="27"/>
      <c r="Z640" s="27"/>
      <c r="AA640" s="27"/>
      <c r="AB640" s="27"/>
      <c r="AC640" s="27"/>
      <c r="AD640" s="27"/>
      <c r="AE640" s="27"/>
      <c r="AF640" s="28"/>
      <c r="AG640" s="153"/>
      <c r="AH640" s="28"/>
      <c r="AI640" s="28"/>
      <c r="AJ640" s="28"/>
      <c r="AK640" s="28"/>
      <c r="AL640" s="28"/>
      <c r="AM640" s="28"/>
    </row>
    <row r="641" spans="1:39" ht="15.75" customHeight="1" x14ac:dyDescent="0.2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55"/>
      <c r="W641" s="27"/>
      <c r="X641" s="27"/>
      <c r="Y641" s="27"/>
      <c r="Z641" s="27"/>
      <c r="AA641" s="27"/>
      <c r="AB641" s="27"/>
      <c r="AC641" s="27"/>
      <c r="AD641" s="27"/>
      <c r="AE641" s="27"/>
      <c r="AF641" s="28"/>
      <c r="AG641" s="153"/>
      <c r="AH641" s="28"/>
      <c r="AI641" s="28"/>
      <c r="AJ641" s="28"/>
      <c r="AK641" s="28"/>
      <c r="AL641" s="28"/>
      <c r="AM641" s="28"/>
    </row>
    <row r="642" spans="1:39" ht="15.75" customHeight="1" x14ac:dyDescent="0.2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55"/>
      <c r="W642" s="27"/>
      <c r="X642" s="27"/>
      <c r="Y642" s="27"/>
      <c r="Z642" s="27"/>
      <c r="AA642" s="27"/>
      <c r="AB642" s="27"/>
      <c r="AC642" s="27"/>
      <c r="AD642" s="27"/>
      <c r="AE642" s="27"/>
      <c r="AF642" s="28"/>
      <c r="AG642" s="153"/>
      <c r="AH642" s="28"/>
      <c r="AI642" s="28"/>
      <c r="AJ642" s="28"/>
      <c r="AK642" s="28"/>
      <c r="AL642" s="28"/>
      <c r="AM642" s="28"/>
    </row>
    <row r="643" spans="1:39" ht="15.75" customHeight="1" x14ac:dyDescent="0.2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55"/>
      <c r="W643" s="27"/>
      <c r="X643" s="27"/>
      <c r="Y643" s="27"/>
      <c r="Z643" s="27"/>
      <c r="AA643" s="27"/>
      <c r="AB643" s="27"/>
      <c r="AC643" s="27"/>
      <c r="AD643" s="27"/>
      <c r="AE643" s="27"/>
      <c r="AF643" s="28"/>
      <c r="AG643" s="153"/>
      <c r="AH643" s="28"/>
      <c r="AI643" s="28"/>
      <c r="AJ643" s="28"/>
      <c r="AK643" s="28"/>
      <c r="AL643" s="28"/>
      <c r="AM643" s="28"/>
    </row>
    <row r="644" spans="1:39" ht="15.75" customHeight="1" x14ac:dyDescent="0.2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55"/>
      <c r="W644" s="27"/>
      <c r="X644" s="27"/>
      <c r="Y644" s="27"/>
      <c r="Z644" s="27"/>
      <c r="AA644" s="27"/>
      <c r="AB644" s="27"/>
      <c r="AC644" s="27"/>
      <c r="AD644" s="27"/>
      <c r="AE644" s="27"/>
      <c r="AF644" s="28"/>
      <c r="AG644" s="153"/>
      <c r="AH644" s="28"/>
      <c r="AI644" s="28"/>
      <c r="AJ644" s="28"/>
      <c r="AK644" s="28"/>
      <c r="AL644" s="28"/>
      <c r="AM644" s="28"/>
    </row>
    <row r="645" spans="1:39" ht="15.75" customHeight="1" x14ac:dyDescent="0.2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55"/>
      <c r="W645" s="27"/>
      <c r="X645" s="27"/>
      <c r="Y645" s="27"/>
      <c r="Z645" s="27"/>
      <c r="AA645" s="27"/>
      <c r="AB645" s="27"/>
      <c r="AC645" s="27"/>
      <c r="AD645" s="27"/>
      <c r="AE645" s="27"/>
      <c r="AF645" s="28"/>
      <c r="AG645" s="153"/>
      <c r="AH645" s="28"/>
      <c r="AI645" s="28"/>
      <c r="AJ645" s="28"/>
      <c r="AK645" s="28"/>
      <c r="AL645" s="28"/>
      <c r="AM645" s="28"/>
    </row>
    <row r="646" spans="1:39" ht="15.75" customHeight="1" x14ac:dyDescent="0.2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55"/>
      <c r="W646" s="27"/>
      <c r="X646" s="27"/>
      <c r="Y646" s="27"/>
      <c r="Z646" s="27"/>
      <c r="AA646" s="27"/>
      <c r="AB646" s="27"/>
      <c r="AC646" s="27"/>
      <c r="AD646" s="27"/>
      <c r="AE646" s="27"/>
      <c r="AF646" s="28"/>
      <c r="AG646" s="153"/>
      <c r="AH646" s="28"/>
      <c r="AI646" s="28"/>
      <c r="AJ646" s="28"/>
      <c r="AK646" s="28"/>
      <c r="AL646" s="28"/>
      <c r="AM646" s="28"/>
    </row>
    <row r="647" spans="1:39" ht="15.75" customHeight="1" x14ac:dyDescent="0.2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55"/>
      <c r="W647" s="27"/>
      <c r="X647" s="27"/>
      <c r="Y647" s="27"/>
      <c r="Z647" s="27"/>
      <c r="AA647" s="27"/>
      <c r="AB647" s="27"/>
      <c r="AC647" s="27"/>
      <c r="AD647" s="27"/>
      <c r="AE647" s="27"/>
      <c r="AF647" s="28"/>
      <c r="AG647" s="153"/>
      <c r="AH647" s="28"/>
      <c r="AI647" s="28"/>
      <c r="AJ647" s="28"/>
      <c r="AK647" s="28"/>
      <c r="AL647" s="28"/>
      <c r="AM647" s="28"/>
    </row>
    <row r="648" spans="1:39" ht="15.75" customHeight="1" x14ac:dyDescent="0.2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55"/>
      <c r="W648" s="27"/>
      <c r="X648" s="27"/>
      <c r="Y648" s="27"/>
      <c r="Z648" s="27"/>
      <c r="AA648" s="27"/>
      <c r="AB648" s="27"/>
      <c r="AC648" s="27"/>
      <c r="AD648" s="27"/>
      <c r="AE648" s="27"/>
      <c r="AF648" s="28"/>
      <c r="AG648" s="153"/>
      <c r="AH648" s="28"/>
      <c r="AI648" s="28"/>
      <c r="AJ648" s="28"/>
      <c r="AK648" s="28"/>
      <c r="AL648" s="28"/>
      <c r="AM648" s="28"/>
    </row>
    <row r="649" spans="1:39" ht="15.75" customHeight="1" x14ac:dyDescent="0.2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55"/>
      <c r="W649" s="27"/>
      <c r="X649" s="27"/>
      <c r="Y649" s="27"/>
      <c r="Z649" s="27"/>
      <c r="AA649" s="27"/>
      <c r="AB649" s="27"/>
      <c r="AC649" s="27"/>
      <c r="AD649" s="27"/>
      <c r="AE649" s="27"/>
      <c r="AF649" s="28"/>
      <c r="AG649" s="153"/>
      <c r="AH649" s="28"/>
      <c r="AI649" s="28"/>
      <c r="AJ649" s="28"/>
      <c r="AK649" s="28"/>
      <c r="AL649" s="28"/>
      <c r="AM649" s="28"/>
    </row>
    <row r="650" spans="1:39" ht="15.75" customHeight="1" x14ac:dyDescent="0.2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55"/>
      <c r="W650" s="27"/>
      <c r="X650" s="27"/>
      <c r="Y650" s="27"/>
      <c r="Z650" s="27"/>
      <c r="AA650" s="27"/>
      <c r="AB650" s="27"/>
      <c r="AC650" s="27"/>
      <c r="AD650" s="27"/>
      <c r="AE650" s="27"/>
      <c r="AF650" s="28"/>
      <c r="AG650" s="153"/>
      <c r="AH650" s="28"/>
      <c r="AI650" s="28"/>
      <c r="AJ650" s="28"/>
      <c r="AK650" s="28"/>
      <c r="AL650" s="28"/>
      <c r="AM650" s="28"/>
    </row>
    <row r="651" spans="1:39" ht="15.75" customHeight="1" x14ac:dyDescent="0.2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55"/>
      <c r="W651" s="27"/>
      <c r="X651" s="27"/>
      <c r="Y651" s="27"/>
      <c r="Z651" s="27"/>
      <c r="AA651" s="27"/>
      <c r="AB651" s="27"/>
      <c r="AC651" s="27"/>
      <c r="AD651" s="27"/>
      <c r="AE651" s="27"/>
      <c r="AF651" s="28"/>
      <c r="AG651" s="153"/>
      <c r="AH651" s="28"/>
      <c r="AI651" s="28"/>
      <c r="AJ651" s="28"/>
      <c r="AK651" s="28"/>
      <c r="AL651" s="28"/>
      <c r="AM651" s="28"/>
    </row>
    <row r="652" spans="1:39" ht="15.75" customHeight="1" x14ac:dyDescent="0.2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55"/>
      <c r="W652" s="27"/>
      <c r="X652" s="27"/>
      <c r="Y652" s="27"/>
      <c r="Z652" s="27"/>
      <c r="AA652" s="27"/>
      <c r="AB652" s="27"/>
      <c r="AC652" s="27"/>
      <c r="AD652" s="27"/>
      <c r="AE652" s="27"/>
      <c r="AF652" s="28"/>
      <c r="AG652" s="153"/>
      <c r="AH652" s="28"/>
      <c r="AI652" s="28"/>
      <c r="AJ652" s="28"/>
      <c r="AK652" s="28"/>
      <c r="AL652" s="28"/>
      <c r="AM652" s="28"/>
    </row>
    <row r="653" spans="1:39" ht="15.75" customHeight="1" x14ac:dyDescent="0.2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55"/>
      <c r="W653" s="27"/>
      <c r="X653" s="27"/>
      <c r="Y653" s="27"/>
      <c r="Z653" s="27"/>
      <c r="AA653" s="27"/>
      <c r="AB653" s="27"/>
      <c r="AC653" s="27"/>
      <c r="AD653" s="27"/>
      <c r="AE653" s="27"/>
      <c r="AF653" s="28"/>
      <c r="AG653" s="153"/>
      <c r="AH653" s="28"/>
      <c r="AI653" s="28"/>
      <c r="AJ653" s="28"/>
      <c r="AK653" s="28"/>
      <c r="AL653" s="28"/>
      <c r="AM653" s="28"/>
    </row>
    <row r="654" spans="1:39" ht="15.75" customHeight="1" x14ac:dyDescent="0.2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55"/>
      <c r="W654" s="27"/>
      <c r="X654" s="27"/>
      <c r="Y654" s="27"/>
      <c r="Z654" s="27"/>
      <c r="AA654" s="27"/>
      <c r="AB654" s="27"/>
      <c r="AC654" s="27"/>
      <c r="AD654" s="27"/>
      <c r="AE654" s="27"/>
      <c r="AF654" s="28"/>
      <c r="AG654" s="153"/>
      <c r="AH654" s="28"/>
      <c r="AI654" s="28"/>
      <c r="AJ654" s="28"/>
      <c r="AK654" s="28"/>
      <c r="AL654" s="28"/>
      <c r="AM654" s="28"/>
    </row>
    <row r="655" spans="1:39" ht="15.75" customHeight="1" x14ac:dyDescent="0.2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55"/>
      <c r="W655" s="27"/>
      <c r="X655" s="27"/>
      <c r="Y655" s="27"/>
      <c r="Z655" s="27"/>
      <c r="AA655" s="27"/>
      <c r="AB655" s="27"/>
      <c r="AC655" s="27"/>
      <c r="AD655" s="27"/>
      <c r="AE655" s="27"/>
      <c r="AF655" s="28"/>
      <c r="AG655" s="153"/>
      <c r="AH655" s="28"/>
      <c r="AI655" s="28"/>
      <c r="AJ655" s="28"/>
      <c r="AK655" s="28"/>
      <c r="AL655" s="28"/>
      <c r="AM655" s="28"/>
    </row>
    <row r="656" spans="1:39" ht="15.75" customHeight="1" x14ac:dyDescent="0.2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55"/>
      <c r="W656" s="27"/>
      <c r="X656" s="27"/>
      <c r="Y656" s="27"/>
      <c r="Z656" s="27"/>
      <c r="AA656" s="27"/>
      <c r="AB656" s="27"/>
      <c r="AC656" s="27"/>
      <c r="AD656" s="27"/>
      <c r="AE656" s="27"/>
      <c r="AF656" s="28"/>
      <c r="AG656" s="153"/>
      <c r="AH656" s="28"/>
      <c r="AI656" s="28"/>
      <c r="AJ656" s="28"/>
      <c r="AK656" s="28"/>
      <c r="AL656" s="28"/>
      <c r="AM656" s="28"/>
    </row>
    <row r="657" spans="1:39" ht="15.75" customHeight="1" x14ac:dyDescent="0.2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55"/>
      <c r="W657" s="27"/>
      <c r="X657" s="27"/>
      <c r="Y657" s="27"/>
      <c r="Z657" s="27"/>
      <c r="AA657" s="27"/>
      <c r="AB657" s="27"/>
      <c r="AC657" s="27"/>
      <c r="AD657" s="27"/>
      <c r="AE657" s="27"/>
      <c r="AF657" s="28"/>
      <c r="AG657" s="153"/>
      <c r="AH657" s="28"/>
      <c r="AI657" s="28"/>
      <c r="AJ657" s="28"/>
      <c r="AK657" s="28"/>
      <c r="AL657" s="28"/>
      <c r="AM657" s="28"/>
    </row>
    <row r="658" spans="1:39" ht="15.75" customHeight="1" x14ac:dyDescent="0.2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55"/>
      <c r="W658" s="27"/>
      <c r="X658" s="27"/>
      <c r="Y658" s="27"/>
      <c r="Z658" s="27"/>
      <c r="AA658" s="27"/>
      <c r="AB658" s="27"/>
      <c r="AC658" s="27"/>
      <c r="AD658" s="27"/>
      <c r="AE658" s="27"/>
      <c r="AF658" s="28"/>
      <c r="AG658" s="153"/>
      <c r="AH658" s="28"/>
      <c r="AI658" s="28"/>
      <c r="AJ658" s="28"/>
      <c r="AK658" s="28"/>
      <c r="AL658" s="28"/>
      <c r="AM658" s="28"/>
    </row>
    <row r="659" spans="1:39" ht="15.75" customHeight="1" x14ac:dyDescent="0.2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55"/>
      <c r="W659" s="27"/>
      <c r="X659" s="27"/>
      <c r="Y659" s="27"/>
      <c r="Z659" s="27"/>
      <c r="AA659" s="27"/>
      <c r="AB659" s="27"/>
      <c r="AC659" s="27"/>
      <c r="AD659" s="27"/>
      <c r="AE659" s="27"/>
      <c r="AF659" s="28"/>
      <c r="AG659" s="153"/>
      <c r="AH659" s="28"/>
      <c r="AI659" s="28"/>
      <c r="AJ659" s="28"/>
      <c r="AK659" s="28"/>
      <c r="AL659" s="28"/>
      <c r="AM659" s="28"/>
    </row>
    <row r="660" spans="1:39" ht="15.75" customHeight="1" x14ac:dyDescent="0.2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55"/>
      <c r="W660" s="27"/>
      <c r="X660" s="27"/>
      <c r="Y660" s="27"/>
      <c r="Z660" s="27"/>
      <c r="AA660" s="27"/>
      <c r="AB660" s="27"/>
      <c r="AC660" s="27"/>
      <c r="AD660" s="27"/>
      <c r="AE660" s="27"/>
      <c r="AF660" s="28"/>
      <c r="AG660" s="153"/>
      <c r="AH660" s="28"/>
      <c r="AI660" s="28"/>
      <c r="AJ660" s="28"/>
      <c r="AK660" s="28"/>
      <c r="AL660" s="28"/>
      <c r="AM660" s="28"/>
    </row>
    <row r="661" spans="1:39" ht="15.75" customHeight="1" x14ac:dyDescent="0.2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55"/>
      <c r="W661" s="27"/>
      <c r="X661" s="27"/>
      <c r="Y661" s="27"/>
      <c r="Z661" s="27"/>
      <c r="AA661" s="27"/>
      <c r="AB661" s="27"/>
      <c r="AC661" s="27"/>
      <c r="AD661" s="27"/>
      <c r="AE661" s="27"/>
      <c r="AF661" s="28"/>
      <c r="AG661" s="153"/>
      <c r="AH661" s="28"/>
      <c r="AI661" s="28"/>
      <c r="AJ661" s="28"/>
      <c r="AK661" s="28"/>
      <c r="AL661" s="28"/>
      <c r="AM661" s="28"/>
    </row>
    <row r="662" spans="1:39" ht="15.75" customHeight="1" x14ac:dyDescent="0.2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55"/>
      <c r="W662" s="27"/>
      <c r="X662" s="27"/>
      <c r="Y662" s="27"/>
      <c r="Z662" s="27"/>
      <c r="AA662" s="27"/>
      <c r="AB662" s="27"/>
      <c r="AC662" s="27"/>
      <c r="AD662" s="27"/>
      <c r="AE662" s="27"/>
      <c r="AF662" s="28"/>
      <c r="AG662" s="153"/>
      <c r="AH662" s="28"/>
      <c r="AI662" s="28"/>
      <c r="AJ662" s="28"/>
      <c r="AK662" s="28"/>
      <c r="AL662" s="28"/>
      <c r="AM662" s="28"/>
    </row>
    <row r="663" spans="1:39" ht="15.75" customHeight="1" x14ac:dyDescent="0.2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55"/>
      <c r="W663" s="27"/>
      <c r="X663" s="27"/>
      <c r="Y663" s="27"/>
      <c r="Z663" s="27"/>
      <c r="AA663" s="27"/>
      <c r="AB663" s="27"/>
      <c r="AC663" s="27"/>
      <c r="AD663" s="27"/>
      <c r="AE663" s="27"/>
      <c r="AF663" s="28"/>
      <c r="AG663" s="153"/>
      <c r="AH663" s="28"/>
      <c r="AI663" s="28"/>
      <c r="AJ663" s="28"/>
      <c r="AK663" s="28"/>
      <c r="AL663" s="28"/>
      <c r="AM663" s="28"/>
    </row>
    <row r="664" spans="1:39" ht="15.75" customHeight="1" x14ac:dyDescent="0.2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55"/>
      <c r="W664" s="27"/>
      <c r="X664" s="27"/>
      <c r="Y664" s="27"/>
      <c r="Z664" s="27"/>
      <c r="AA664" s="27"/>
      <c r="AB664" s="27"/>
      <c r="AC664" s="27"/>
      <c r="AD664" s="27"/>
      <c r="AE664" s="27"/>
      <c r="AF664" s="28"/>
      <c r="AG664" s="153"/>
      <c r="AH664" s="28"/>
      <c r="AI664" s="28"/>
      <c r="AJ664" s="28"/>
      <c r="AK664" s="28"/>
      <c r="AL664" s="28"/>
      <c r="AM664" s="28"/>
    </row>
    <row r="665" spans="1:39" ht="15.75" customHeight="1" x14ac:dyDescent="0.2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55"/>
      <c r="W665" s="27"/>
      <c r="X665" s="27"/>
      <c r="Y665" s="27"/>
      <c r="Z665" s="27"/>
      <c r="AA665" s="27"/>
      <c r="AB665" s="27"/>
      <c r="AC665" s="27"/>
      <c r="AD665" s="27"/>
      <c r="AE665" s="27"/>
      <c r="AF665" s="28"/>
      <c r="AG665" s="153"/>
      <c r="AH665" s="28"/>
      <c r="AI665" s="28"/>
      <c r="AJ665" s="28"/>
      <c r="AK665" s="28"/>
      <c r="AL665" s="28"/>
      <c r="AM665" s="28"/>
    </row>
    <row r="666" spans="1:39" ht="15.75" customHeight="1" x14ac:dyDescent="0.2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55"/>
      <c r="W666" s="27"/>
      <c r="X666" s="27"/>
      <c r="Y666" s="27"/>
      <c r="Z666" s="27"/>
      <c r="AA666" s="27"/>
      <c r="AB666" s="27"/>
      <c r="AC666" s="27"/>
      <c r="AD666" s="27"/>
      <c r="AE666" s="27"/>
      <c r="AF666" s="28"/>
      <c r="AG666" s="153"/>
      <c r="AH666" s="28"/>
      <c r="AI666" s="28"/>
      <c r="AJ666" s="28"/>
      <c r="AK666" s="28"/>
      <c r="AL666" s="28"/>
      <c r="AM666" s="28"/>
    </row>
    <row r="667" spans="1:39" ht="15.75" customHeight="1" x14ac:dyDescent="0.2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55"/>
      <c r="W667" s="27"/>
      <c r="X667" s="27"/>
      <c r="Y667" s="27"/>
      <c r="Z667" s="27"/>
      <c r="AA667" s="27"/>
      <c r="AB667" s="27"/>
      <c r="AC667" s="27"/>
      <c r="AD667" s="27"/>
      <c r="AE667" s="27"/>
      <c r="AF667" s="28"/>
      <c r="AG667" s="153"/>
      <c r="AH667" s="28"/>
      <c r="AI667" s="28"/>
      <c r="AJ667" s="28"/>
      <c r="AK667" s="28"/>
      <c r="AL667" s="28"/>
      <c r="AM667" s="28"/>
    </row>
    <row r="668" spans="1:39" ht="15.75" customHeight="1" x14ac:dyDescent="0.2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55"/>
      <c r="W668" s="27"/>
      <c r="X668" s="27"/>
      <c r="Y668" s="27"/>
      <c r="Z668" s="27"/>
      <c r="AA668" s="27"/>
      <c r="AB668" s="27"/>
      <c r="AC668" s="27"/>
      <c r="AD668" s="27"/>
      <c r="AE668" s="27"/>
      <c r="AF668" s="28"/>
      <c r="AG668" s="153"/>
      <c r="AH668" s="28"/>
      <c r="AI668" s="28"/>
      <c r="AJ668" s="28"/>
      <c r="AK668" s="28"/>
      <c r="AL668" s="28"/>
      <c r="AM668" s="28"/>
    </row>
    <row r="669" spans="1:39" ht="15.75" customHeight="1" x14ac:dyDescent="0.2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55"/>
      <c r="W669" s="27"/>
      <c r="X669" s="27"/>
      <c r="Y669" s="27"/>
      <c r="Z669" s="27"/>
      <c r="AA669" s="27"/>
      <c r="AB669" s="27"/>
      <c r="AC669" s="27"/>
      <c r="AD669" s="27"/>
      <c r="AE669" s="27"/>
      <c r="AF669" s="28"/>
      <c r="AG669" s="153"/>
      <c r="AH669" s="28"/>
      <c r="AI669" s="28"/>
      <c r="AJ669" s="28"/>
      <c r="AK669" s="28"/>
      <c r="AL669" s="28"/>
      <c r="AM669" s="28"/>
    </row>
    <row r="670" spans="1:39" ht="15.75" customHeight="1" x14ac:dyDescent="0.2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55"/>
      <c r="W670" s="27"/>
      <c r="X670" s="27"/>
      <c r="Y670" s="27"/>
      <c r="Z670" s="27"/>
      <c r="AA670" s="27"/>
      <c r="AB670" s="27"/>
      <c r="AC670" s="27"/>
      <c r="AD670" s="27"/>
      <c r="AE670" s="27"/>
      <c r="AF670" s="28"/>
      <c r="AG670" s="153"/>
      <c r="AH670" s="28"/>
      <c r="AI670" s="28"/>
      <c r="AJ670" s="28"/>
      <c r="AK670" s="28"/>
      <c r="AL670" s="28"/>
      <c r="AM670" s="28"/>
    </row>
    <row r="671" spans="1:39" ht="15.75" customHeight="1" x14ac:dyDescent="0.2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55"/>
      <c r="W671" s="27"/>
      <c r="X671" s="27"/>
      <c r="Y671" s="27"/>
      <c r="Z671" s="27"/>
      <c r="AA671" s="27"/>
      <c r="AB671" s="27"/>
      <c r="AC671" s="27"/>
      <c r="AD671" s="27"/>
      <c r="AE671" s="27"/>
      <c r="AF671" s="28"/>
      <c r="AG671" s="153"/>
      <c r="AH671" s="28"/>
      <c r="AI671" s="28"/>
      <c r="AJ671" s="28"/>
      <c r="AK671" s="28"/>
      <c r="AL671" s="28"/>
      <c r="AM671" s="28"/>
    </row>
    <row r="672" spans="1:39" ht="15.75" customHeight="1" x14ac:dyDescent="0.2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55"/>
      <c r="W672" s="27"/>
      <c r="X672" s="27"/>
      <c r="Y672" s="27"/>
      <c r="Z672" s="27"/>
      <c r="AA672" s="27"/>
      <c r="AB672" s="27"/>
      <c r="AC672" s="27"/>
      <c r="AD672" s="27"/>
      <c r="AE672" s="27"/>
      <c r="AF672" s="28"/>
      <c r="AG672" s="153"/>
      <c r="AH672" s="28"/>
      <c r="AI672" s="28"/>
      <c r="AJ672" s="28"/>
      <c r="AK672" s="28"/>
      <c r="AL672" s="28"/>
      <c r="AM672" s="28"/>
    </row>
    <row r="673" spans="1:39" ht="15.75" customHeight="1" x14ac:dyDescent="0.2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55"/>
      <c r="W673" s="27"/>
      <c r="X673" s="27"/>
      <c r="Y673" s="27"/>
      <c r="Z673" s="27"/>
      <c r="AA673" s="27"/>
      <c r="AB673" s="27"/>
      <c r="AC673" s="27"/>
      <c r="AD673" s="27"/>
      <c r="AE673" s="27"/>
      <c r="AF673" s="28"/>
      <c r="AG673" s="153"/>
      <c r="AH673" s="28"/>
      <c r="AI673" s="28"/>
      <c r="AJ673" s="28"/>
      <c r="AK673" s="28"/>
      <c r="AL673" s="28"/>
      <c r="AM673" s="28"/>
    </row>
    <row r="674" spans="1:39" ht="15.75" customHeight="1" x14ac:dyDescent="0.2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55"/>
      <c r="W674" s="27"/>
      <c r="X674" s="27"/>
      <c r="Y674" s="27"/>
      <c r="Z674" s="27"/>
      <c r="AA674" s="27"/>
      <c r="AB674" s="27"/>
      <c r="AC674" s="27"/>
      <c r="AD674" s="27"/>
      <c r="AE674" s="27"/>
      <c r="AF674" s="28"/>
      <c r="AG674" s="153"/>
      <c r="AH674" s="28"/>
      <c r="AI674" s="28"/>
      <c r="AJ674" s="28"/>
      <c r="AK674" s="28"/>
      <c r="AL674" s="28"/>
      <c r="AM674" s="28"/>
    </row>
    <row r="675" spans="1:39" ht="15.75" customHeight="1" x14ac:dyDescent="0.2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55"/>
      <c r="W675" s="27"/>
      <c r="X675" s="27"/>
      <c r="Y675" s="27"/>
      <c r="Z675" s="27"/>
      <c r="AA675" s="27"/>
      <c r="AB675" s="27"/>
      <c r="AC675" s="27"/>
      <c r="AD675" s="27"/>
      <c r="AE675" s="27"/>
      <c r="AF675" s="28"/>
      <c r="AG675" s="153"/>
      <c r="AH675" s="28"/>
      <c r="AI675" s="28"/>
      <c r="AJ675" s="28"/>
      <c r="AK675" s="28"/>
      <c r="AL675" s="28"/>
      <c r="AM675" s="28"/>
    </row>
    <row r="676" spans="1:39" ht="15.75" customHeight="1" x14ac:dyDescent="0.2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55"/>
      <c r="W676" s="27"/>
      <c r="X676" s="27"/>
      <c r="Y676" s="27"/>
      <c r="Z676" s="27"/>
      <c r="AA676" s="27"/>
      <c r="AB676" s="27"/>
      <c r="AC676" s="27"/>
      <c r="AD676" s="27"/>
      <c r="AE676" s="27"/>
      <c r="AF676" s="28"/>
      <c r="AG676" s="153"/>
      <c r="AH676" s="28"/>
      <c r="AI676" s="28"/>
      <c r="AJ676" s="28"/>
      <c r="AK676" s="28"/>
      <c r="AL676" s="28"/>
      <c r="AM676" s="28"/>
    </row>
    <row r="677" spans="1:39" ht="15.75" customHeight="1" x14ac:dyDescent="0.2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55"/>
      <c r="W677" s="27"/>
      <c r="X677" s="27"/>
      <c r="Y677" s="27"/>
      <c r="Z677" s="27"/>
      <c r="AA677" s="27"/>
      <c r="AB677" s="27"/>
      <c r="AC677" s="27"/>
      <c r="AD677" s="27"/>
      <c r="AE677" s="27"/>
      <c r="AF677" s="28"/>
      <c r="AG677" s="153"/>
      <c r="AH677" s="28"/>
      <c r="AI677" s="28"/>
      <c r="AJ677" s="28"/>
      <c r="AK677" s="28"/>
      <c r="AL677" s="28"/>
      <c r="AM677" s="28"/>
    </row>
    <row r="678" spans="1:39" ht="15.75" customHeight="1" x14ac:dyDescent="0.2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55"/>
      <c r="W678" s="27"/>
      <c r="X678" s="27"/>
      <c r="Y678" s="27"/>
      <c r="Z678" s="27"/>
      <c r="AA678" s="27"/>
      <c r="AB678" s="27"/>
      <c r="AC678" s="27"/>
      <c r="AD678" s="27"/>
      <c r="AE678" s="27"/>
      <c r="AF678" s="28"/>
      <c r="AG678" s="153"/>
      <c r="AH678" s="28"/>
      <c r="AI678" s="28"/>
      <c r="AJ678" s="28"/>
      <c r="AK678" s="28"/>
      <c r="AL678" s="28"/>
      <c r="AM678" s="28"/>
    </row>
    <row r="679" spans="1:39" ht="15.75" customHeight="1" x14ac:dyDescent="0.2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55"/>
      <c r="W679" s="27"/>
      <c r="X679" s="27"/>
      <c r="Y679" s="27"/>
      <c r="Z679" s="27"/>
      <c r="AA679" s="27"/>
      <c r="AB679" s="27"/>
      <c r="AC679" s="27"/>
      <c r="AD679" s="27"/>
      <c r="AE679" s="27"/>
      <c r="AF679" s="28"/>
      <c r="AG679" s="153"/>
      <c r="AH679" s="28"/>
      <c r="AI679" s="28"/>
      <c r="AJ679" s="28"/>
      <c r="AK679" s="28"/>
      <c r="AL679" s="28"/>
      <c r="AM679" s="28"/>
    </row>
    <row r="680" spans="1:39" ht="15.75" customHeight="1" x14ac:dyDescent="0.2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55"/>
      <c r="W680" s="27"/>
      <c r="X680" s="27"/>
      <c r="Y680" s="27"/>
      <c r="Z680" s="27"/>
      <c r="AA680" s="27"/>
      <c r="AB680" s="27"/>
      <c r="AC680" s="27"/>
      <c r="AD680" s="27"/>
      <c r="AE680" s="27"/>
      <c r="AF680" s="28"/>
      <c r="AG680" s="153"/>
      <c r="AH680" s="28"/>
      <c r="AI680" s="28"/>
      <c r="AJ680" s="28"/>
      <c r="AK680" s="28"/>
      <c r="AL680" s="28"/>
      <c r="AM680" s="28"/>
    </row>
    <row r="681" spans="1:39" ht="15.75" customHeight="1" x14ac:dyDescent="0.2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55"/>
      <c r="W681" s="27"/>
      <c r="X681" s="27"/>
      <c r="Y681" s="27"/>
      <c r="Z681" s="27"/>
      <c r="AA681" s="27"/>
      <c r="AB681" s="27"/>
      <c r="AC681" s="27"/>
      <c r="AD681" s="27"/>
      <c r="AE681" s="27"/>
      <c r="AF681" s="28"/>
      <c r="AG681" s="153"/>
      <c r="AH681" s="28"/>
      <c r="AI681" s="28"/>
      <c r="AJ681" s="28"/>
      <c r="AK681" s="28"/>
      <c r="AL681" s="28"/>
      <c r="AM681" s="28"/>
    </row>
    <row r="682" spans="1:39" ht="15.75" customHeight="1" x14ac:dyDescent="0.2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55"/>
      <c r="W682" s="27"/>
      <c r="X682" s="27"/>
      <c r="Y682" s="27"/>
      <c r="Z682" s="27"/>
      <c r="AA682" s="27"/>
      <c r="AB682" s="27"/>
      <c r="AC682" s="27"/>
      <c r="AD682" s="27"/>
      <c r="AE682" s="27"/>
      <c r="AF682" s="28"/>
      <c r="AG682" s="153"/>
      <c r="AH682" s="28"/>
      <c r="AI682" s="28"/>
      <c r="AJ682" s="28"/>
      <c r="AK682" s="28"/>
      <c r="AL682" s="28"/>
      <c r="AM682" s="28"/>
    </row>
    <row r="683" spans="1:39" ht="15.75" customHeight="1" x14ac:dyDescent="0.2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55"/>
      <c r="W683" s="27"/>
      <c r="X683" s="27"/>
      <c r="Y683" s="27"/>
      <c r="Z683" s="27"/>
      <c r="AA683" s="27"/>
      <c r="AB683" s="27"/>
      <c r="AC683" s="27"/>
      <c r="AD683" s="27"/>
      <c r="AE683" s="27"/>
      <c r="AF683" s="28"/>
      <c r="AG683" s="153"/>
      <c r="AH683" s="28"/>
      <c r="AI683" s="28"/>
      <c r="AJ683" s="28"/>
      <c r="AK683" s="28"/>
      <c r="AL683" s="28"/>
      <c r="AM683" s="28"/>
    </row>
    <row r="684" spans="1:39" ht="15.75" customHeight="1" x14ac:dyDescent="0.2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55"/>
      <c r="W684" s="27"/>
      <c r="X684" s="27"/>
      <c r="Y684" s="27"/>
      <c r="Z684" s="27"/>
      <c r="AA684" s="27"/>
      <c r="AB684" s="27"/>
      <c r="AC684" s="27"/>
      <c r="AD684" s="27"/>
      <c r="AE684" s="27"/>
      <c r="AF684" s="28"/>
      <c r="AG684" s="153"/>
      <c r="AH684" s="28"/>
      <c r="AI684" s="28"/>
      <c r="AJ684" s="28"/>
      <c r="AK684" s="28"/>
      <c r="AL684" s="28"/>
      <c r="AM684" s="28"/>
    </row>
    <row r="685" spans="1:39" ht="15.75" customHeight="1" x14ac:dyDescent="0.2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55"/>
      <c r="W685" s="27"/>
      <c r="X685" s="27"/>
      <c r="Y685" s="27"/>
      <c r="Z685" s="27"/>
      <c r="AA685" s="27"/>
      <c r="AB685" s="27"/>
      <c r="AC685" s="27"/>
      <c r="AD685" s="27"/>
      <c r="AE685" s="27"/>
      <c r="AF685" s="28"/>
      <c r="AG685" s="153"/>
      <c r="AH685" s="28"/>
      <c r="AI685" s="28"/>
      <c r="AJ685" s="28"/>
      <c r="AK685" s="28"/>
      <c r="AL685" s="28"/>
      <c r="AM685" s="28"/>
    </row>
    <row r="686" spans="1:39" ht="15.75" customHeight="1" x14ac:dyDescent="0.2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55"/>
      <c r="W686" s="27"/>
      <c r="X686" s="27"/>
      <c r="Y686" s="27"/>
      <c r="Z686" s="27"/>
      <c r="AA686" s="27"/>
      <c r="AB686" s="27"/>
      <c r="AC686" s="27"/>
      <c r="AD686" s="27"/>
      <c r="AE686" s="27"/>
      <c r="AF686" s="28"/>
      <c r="AG686" s="153"/>
      <c r="AH686" s="28"/>
      <c r="AI686" s="28"/>
      <c r="AJ686" s="28"/>
      <c r="AK686" s="28"/>
      <c r="AL686" s="28"/>
      <c r="AM686" s="28"/>
    </row>
    <row r="687" spans="1:39" ht="15.75" customHeight="1" x14ac:dyDescent="0.2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55"/>
      <c r="W687" s="27"/>
      <c r="X687" s="27"/>
      <c r="Y687" s="27"/>
      <c r="Z687" s="27"/>
      <c r="AA687" s="27"/>
      <c r="AB687" s="27"/>
      <c r="AC687" s="27"/>
      <c r="AD687" s="27"/>
      <c r="AE687" s="27"/>
      <c r="AF687" s="28"/>
      <c r="AG687" s="153"/>
      <c r="AH687" s="28"/>
      <c r="AI687" s="28"/>
      <c r="AJ687" s="28"/>
      <c r="AK687" s="28"/>
      <c r="AL687" s="28"/>
      <c r="AM687" s="28"/>
    </row>
    <row r="688" spans="1:39" ht="15.75" customHeight="1" x14ac:dyDescent="0.2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55"/>
      <c r="W688" s="27"/>
      <c r="X688" s="27"/>
      <c r="Y688" s="27"/>
      <c r="Z688" s="27"/>
      <c r="AA688" s="27"/>
      <c r="AB688" s="27"/>
      <c r="AC688" s="27"/>
      <c r="AD688" s="27"/>
      <c r="AE688" s="27"/>
      <c r="AF688" s="28"/>
      <c r="AG688" s="153"/>
      <c r="AH688" s="28"/>
      <c r="AI688" s="28"/>
      <c r="AJ688" s="28"/>
      <c r="AK688" s="28"/>
      <c r="AL688" s="28"/>
      <c r="AM688" s="28"/>
    </row>
    <row r="689" spans="1:39" ht="15.75" customHeight="1" x14ac:dyDescent="0.2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55"/>
      <c r="W689" s="27"/>
      <c r="X689" s="27"/>
      <c r="Y689" s="27"/>
      <c r="Z689" s="27"/>
      <c r="AA689" s="27"/>
      <c r="AB689" s="27"/>
      <c r="AC689" s="27"/>
      <c r="AD689" s="27"/>
      <c r="AE689" s="27"/>
      <c r="AF689" s="28"/>
      <c r="AG689" s="153"/>
      <c r="AH689" s="28"/>
      <c r="AI689" s="28"/>
      <c r="AJ689" s="28"/>
      <c r="AK689" s="28"/>
      <c r="AL689" s="28"/>
      <c r="AM689" s="28"/>
    </row>
    <row r="690" spans="1:39" ht="15.75" customHeight="1" x14ac:dyDescent="0.2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55"/>
      <c r="W690" s="27"/>
      <c r="X690" s="27"/>
      <c r="Y690" s="27"/>
      <c r="Z690" s="27"/>
      <c r="AA690" s="27"/>
      <c r="AB690" s="27"/>
      <c r="AC690" s="27"/>
      <c r="AD690" s="27"/>
      <c r="AE690" s="27"/>
      <c r="AF690" s="28"/>
      <c r="AG690" s="153"/>
      <c r="AH690" s="28"/>
      <c r="AI690" s="28"/>
      <c r="AJ690" s="28"/>
      <c r="AK690" s="28"/>
      <c r="AL690" s="28"/>
      <c r="AM690" s="28"/>
    </row>
    <row r="691" spans="1:39" ht="15.75" customHeight="1" x14ac:dyDescent="0.2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55"/>
      <c r="W691" s="27"/>
      <c r="X691" s="27"/>
      <c r="Y691" s="27"/>
      <c r="Z691" s="27"/>
      <c r="AA691" s="27"/>
      <c r="AB691" s="27"/>
      <c r="AC691" s="27"/>
      <c r="AD691" s="27"/>
      <c r="AE691" s="27"/>
      <c r="AF691" s="28"/>
      <c r="AG691" s="153"/>
      <c r="AH691" s="28"/>
      <c r="AI691" s="28"/>
      <c r="AJ691" s="28"/>
      <c r="AK691" s="28"/>
      <c r="AL691" s="28"/>
      <c r="AM691" s="28"/>
    </row>
    <row r="692" spans="1:39" ht="15.75" customHeight="1" x14ac:dyDescent="0.2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55"/>
      <c r="W692" s="27"/>
      <c r="X692" s="27"/>
      <c r="Y692" s="27"/>
      <c r="Z692" s="27"/>
      <c r="AA692" s="27"/>
      <c r="AB692" s="27"/>
      <c r="AC692" s="27"/>
      <c r="AD692" s="27"/>
      <c r="AE692" s="27"/>
      <c r="AF692" s="28"/>
      <c r="AG692" s="153"/>
      <c r="AH692" s="28"/>
      <c r="AI692" s="28"/>
      <c r="AJ692" s="28"/>
      <c r="AK692" s="28"/>
      <c r="AL692" s="28"/>
      <c r="AM692" s="28"/>
    </row>
    <row r="693" spans="1:39" ht="15.75" customHeight="1" x14ac:dyDescent="0.2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55"/>
      <c r="W693" s="27"/>
      <c r="X693" s="27"/>
      <c r="Y693" s="27"/>
      <c r="Z693" s="27"/>
      <c r="AA693" s="27"/>
      <c r="AB693" s="27"/>
      <c r="AC693" s="27"/>
      <c r="AD693" s="27"/>
      <c r="AE693" s="27"/>
      <c r="AF693" s="28"/>
      <c r="AG693" s="153"/>
      <c r="AH693" s="28"/>
      <c r="AI693" s="28"/>
      <c r="AJ693" s="28"/>
      <c r="AK693" s="28"/>
      <c r="AL693" s="28"/>
      <c r="AM693" s="28"/>
    </row>
    <row r="694" spans="1:39" ht="15.75" customHeight="1" x14ac:dyDescent="0.2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55"/>
      <c r="W694" s="27"/>
      <c r="X694" s="27"/>
      <c r="Y694" s="27"/>
      <c r="Z694" s="27"/>
      <c r="AA694" s="27"/>
      <c r="AB694" s="27"/>
      <c r="AC694" s="27"/>
      <c r="AD694" s="27"/>
      <c r="AE694" s="27"/>
      <c r="AF694" s="28"/>
      <c r="AG694" s="153"/>
      <c r="AH694" s="28"/>
      <c r="AI694" s="28"/>
      <c r="AJ694" s="28"/>
      <c r="AK694" s="28"/>
      <c r="AL694" s="28"/>
      <c r="AM694" s="28"/>
    </row>
    <row r="695" spans="1:39" ht="15.75" customHeight="1" x14ac:dyDescent="0.2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55"/>
      <c r="W695" s="27"/>
      <c r="X695" s="27"/>
      <c r="Y695" s="27"/>
      <c r="Z695" s="27"/>
      <c r="AA695" s="27"/>
      <c r="AB695" s="27"/>
      <c r="AC695" s="27"/>
      <c r="AD695" s="27"/>
      <c r="AE695" s="27"/>
      <c r="AF695" s="28"/>
      <c r="AG695" s="153"/>
      <c r="AH695" s="28"/>
      <c r="AI695" s="28"/>
      <c r="AJ695" s="28"/>
      <c r="AK695" s="28"/>
      <c r="AL695" s="28"/>
      <c r="AM695" s="28"/>
    </row>
    <row r="696" spans="1:39" ht="15.75" customHeight="1" x14ac:dyDescent="0.2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55"/>
      <c r="W696" s="27"/>
      <c r="X696" s="27"/>
      <c r="Y696" s="27"/>
      <c r="Z696" s="27"/>
      <c r="AA696" s="27"/>
      <c r="AB696" s="27"/>
      <c r="AC696" s="27"/>
      <c r="AD696" s="27"/>
      <c r="AE696" s="27"/>
      <c r="AF696" s="28"/>
      <c r="AG696" s="153"/>
      <c r="AH696" s="28"/>
      <c r="AI696" s="28"/>
      <c r="AJ696" s="28"/>
      <c r="AK696" s="28"/>
      <c r="AL696" s="28"/>
      <c r="AM696" s="28"/>
    </row>
    <row r="697" spans="1:39" ht="15.75" customHeight="1" x14ac:dyDescent="0.2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55"/>
      <c r="W697" s="27"/>
      <c r="X697" s="27"/>
      <c r="Y697" s="27"/>
      <c r="Z697" s="27"/>
      <c r="AA697" s="27"/>
      <c r="AB697" s="27"/>
      <c r="AC697" s="27"/>
      <c r="AD697" s="27"/>
      <c r="AE697" s="27"/>
      <c r="AF697" s="28"/>
      <c r="AG697" s="153"/>
      <c r="AH697" s="28"/>
      <c r="AI697" s="28"/>
      <c r="AJ697" s="28"/>
      <c r="AK697" s="28"/>
      <c r="AL697" s="28"/>
      <c r="AM697" s="28"/>
    </row>
    <row r="698" spans="1:39" ht="15.75" customHeight="1" x14ac:dyDescent="0.2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55"/>
      <c r="W698" s="27"/>
      <c r="X698" s="27"/>
      <c r="Y698" s="27"/>
      <c r="Z698" s="27"/>
      <c r="AA698" s="27"/>
      <c r="AB698" s="27"/>
      <c r="AC698" s="27"/>
      <c r="AD698" s="27"/>
      <c r="AE698" s="27"/>
      <c r="AF698" s="28"/>
      <c r="AG698" s="153"/>
      <c r="AH698" s="28"/>
      <c r="AI698" s="28"/>
      <c r="AJ698" s="28"/>
      <c r="AK698" s="28"/>
      <c r="AL698" s="28"/>
      <c r="AM698" s="28"/>
    </row>
    <row r="699" spans="1:39" ht="15.75" customHeight="1" x14ac:dyDescent="0.2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55"/>
      <c r="W699" s="27"/>
      <c r="X699" s="27"/>
      <c r="Y699" s="27"/>
      <c r="Z699" s="27"/>
      <c r="AA699" s="27"/>
      <c r="AB699" s="27"/>
      <c r="AC699" s="27"/>
      <c r="AD699" s="27"/>
      <c r="AE699" s="27"/>
      <c r="AF699" s="28"/>
      <c r="AG699" s="153"/>
      <c r="AH699" s="28"/>
      <c r="AI699" s="28"/>
      <c r="AJ699" s="28"/>
      <c r="AK699" s="28"/>
      <c r="AL699" s="28"/>
      <c r="AM699" s="28"/>
    </row>
    <row r="700" spans="1:39" ht="15.75" customHeight="1" x14ac:dyDescent="0.2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55"/>
      <c r="W700" s="27"/>
      <c r="X700" s="27"/>
      <c r="Y700" s="27"/>
      <c r="Z700" s="27"/>
      <c r="AA700" s="27"/>
      <c r="AB700" s="27"/>
      <c r="AC700" s="27"/>
      <c r="AD700" s="27"/>
      <c r="AE700" s="27"/>
      <c r="AF700" s="28"/>
      <c r="AG700" s="153"/>
      <c r="AH700" s="28"/>
      <c r="AI700" s="28"/>
      <c r="AJ700" s="28"/>
      <c r="AK700" s="28"/>
      <c r="AL700" s="28"/>
      <c r="AM700" s="28"/>
    </row>
    <row r="701" spans="1:39" ht="15.75" customHeight="1" x14ac:dyDescent="0.2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55"/>
      <c r="W701" s="27"/>
      <c r="X701" s="27"/>
      <c r="Y701" s="27"/>
      <c r="Z701" s="27"/>
      <c r="AA701" s="27"/>
      <c r="AB701" s="27"/>
      <c r="AC701" s="27"/>
      <c r="AD701" s="27"/>
      <c r="AE701" s="27"/>
      <c r="AF701" s="28"/>
      <c r="AG701" s="153"/>
      <c r="AH701" s="28"/>
      <c r="AI701" s="28"/>
      <c r="AJ701" s="28"/>
      <c r="AK701" s="28"/>
      <c r="AL701" s="28"/>
      <c r="AM701" s="28"/>
    </row>
    <row r="702" spans="1:39" ht="15.75" customHeight="1" x14ac:dyDescent="0.2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55"/>
      <c r="W702" s="27"/>
      <c r="X702" s="27"/>
      <c r="Y702" s="27"/>
      <c r="Z702" s="27"/>
      <c r="AA702" s="27"/>
      <c r="AB702" s="27"/>
      <c r="AC702" s="27"/>
      <c r="AD702" s="27"/>
      <c r="AE702" s="27"/>
      <c r="AF702" s="28"/>
      <c r="AG702" s="153"/>
      <c r="AH702" s="28"/>
      <c r="AI702" s="28"/>
      <c r="AJ702" s="28"/>
      <c r="AK702" s="28"/>
      <c r="AL702" s="28"/>
      <c r="AM702" s="28"/>
    </row>
    <row r="703" spans="1:39" ht="15.75" customHeight="1" x14ac:dyDescent="0.2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55"/>
      <c r="W703" s="27"/>
      <c r="X703" s="27"/>
      <c r="Y703" s="27"/>
      <c r="Z703" s="27"/>
      <c r="AA703" s="27"/>
      <c r="AB703" s="27"/>
      <c r="AC703" s="27"/>
      <c r="AD703" s="27"/>
      <c r="AE703" s="27"/>
      <c r="AF703" s="28"/>
      <c r="AG703" s="153"/>
      <c r="AH703" s="28"/>
      <c r="AI703" s="28"/>
      <c r="AJ703" s="28"/>
      <c r="AK703" s="28"/>
      <c r="AL703" s="28"/>
      <c r="AM703" s="28"/>
    </row>
    <row r="704" spans="1:39" ht="15.75" customHeight="1" x14ac:dyDescent="0.2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55"/>
      <c r="W704" s="27"/>
      <c r="X704" s="27"/>
      <c r="Y704" s="27"/>
      <c r="Z704" s="27"/>
      <c r="AA704" s="27"/>
      <c r="AB704" s="27"/>
      <c r="AC704" s="27"/>
      <c r="AD704" s="27"/>
      <c r="AE704" s="27"/>
      <c r="AF704" s="28"/>
      <c r="AG704" s="153"/>
      <c r="AH704" s="28"/>
      <c r="AI704" s="28"/>
      <c r="AJ704" s="28"/>
      <c r="AK704" s="28"/>
      <c r="AL704" s="28"/>
      <c r="AM704" s="28"/>
    </row>
    <row r="705" spans="1:39" ht="15.75" customHeight="1" x14ac:dyDescent="0.2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55"/>
      <c r="W705" s="27"/>
      <c r="X705" s="27"/>
      <c r="Y705" s="27"/>
      <c r="Z705" s="27"/>
      <c r="AA705" s="27"/>
      <c r="AB705" s="27"/>
      <c r="AC705" s="27"/>
      <c r="AD705" s="27"/>
      <c r="AE705" s="27"/>
      <c r="AF705" s="28"/>
      <c r="AG705" s="153"/>
      <c r="AH705" s="28"/>
      <c r="AI705" s="28"/>
      <c r="AJ705" s="28"/>
      <c r="AK705" s="28"/>
      <c r="AL705" s="28"/>
      <c r="AM705" s="28"/>
    </row>
    <row r="706" spans="1:39" ht="15.75" customHeight="1" x14ac:dyDescent="0.2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55"/>
      <c r="W706" s="27"/>
      <c r="X706" s="27"/>
      <c r="Y706" s="27"/>
      <c r="Z706" s="27"/>
      <c r="AA706" s="27"/>
      <c r="AB706" s="27"/>
      <c r="AC706" s="27"/>
      <c r="AD706" s="27"/>
      <c r="AE706" s="27"/>
      <c r="AF706" s="28"/>
      <c r="AG706" s="153"/>
      <c r="AH706" s="28"/>
      <c r="AI706" s="28"/>
      <c r="AJ706" s="28"/>
      <c r="AK706" s="28"/>
      <c r="AL706" s="28"/>
      <c r="AM706" s="28"/>
    </row>
    <row r="707" spans="1:39" ht="15.75" customHeight="1" x14ac:dyDescent="0.2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55"/>
      <c r="W707" s="27"/>
      <c r="X707" s="27"/>
      <c r="Y707" s="27"/>
      <c r="Z707" s="27"/>
      <c r="AA707" s="27"/>
      <c r="AB707" s="27"/>
      <c r="AC707" s="27"/>
      <c r="AD707" s="27"/>
      <c r="AE707" s="27"/>
      <c r="AF707" s="28"/>
      <c r="AG707" s="153"/>
      <c r="AH707" s="28"/>
      <c r="AI707" s="28"/>
      <c r="AJ707" s="28"/>
      <c r="AK707" s="28"/>
      <c r="AL707" s="28"/>
      <c r="AM707" s="28"/>
    </row>
    <row r="708" spans="1:39" ht="15.75" customHeight="1" x14ac:dyDescent="0.2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55"/>
      <c r="W708" s="27"/>
      <c r="X708" s="27"/>
      <c r="Y708" s="27"/>
      <c r="Z708" s="27"/>
      <c r="AA708" s="27"/>
      <c r="AB708" s="27"/>
      <c r="AC708" s="27"/>
      <c r="AD708" s="27"/>
      <c r="AE708" s="27"/>
      <c r="AF708" s="28"/>
      <c r="AG708" s="153"/>
      <c r="AH708" s="28"/>
      <c r="AI708" s="28"/>
      <c r="AJ708" s="28"/>
      <c r="AK708" s="28"/>
      <c r="AL708" s="28"/>
      <c r="AM708" s="28"/>
    </row>
    <row r="709" spans="1:39" ht="15.75" customHeight="1" x14ac:dyDescent="0.2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55"/>
      <c r="W709" s="27"/>
      <c r="X709" s="27"/>
      <c r="Y709" s="27"/>
      <c r="Z709" s="27"/>
      <c r="AA709" s="27"/>
      <c r="AB709" s="27"/>
      <c r="AC709" s="27"/>
      <c r="AD709" s="27"/>
      <c r="AE709" s="27"/>
      <c r="AF709" s="28"/>
      <c r="AG709" s="153"/>
      <c r="AH709" s="28"/>
      <c r="AI709" s="28"/>
      <c r="AJ709" s="28"/>
      <c r="AK709" s="28"/>
      <c r="AL709" s="28"/>
      <c r="AM709" s="28"/>
    </row>
    <row r="710" spans="1:39" ht="15.75" customHeight="1" x14ac:dyDescent="0.2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55"/>
      <c r="W710" s="27"/>
      <c r="X710" s="27"/>
      <c r="Y710" s="27"/>
      <c r="Z710" s="27"/>
      <c r="AA710" s="27"/>
      <c r="AB710" s="27"/>
      <c r="AC710" s="27"/>
      <c r="AD710" s="27"/>
      <c r="AE710" s="27"/>
      <c r="AF710" s="28"/>
      <c r="AG710" s="153"/>
      <c r="AH710" s="28"/>
      <c r="AI710" s="28"/>
      <c r="AJ710" s="28"/>
      <c r="AK710" s="28"/>
      <c r="AL710" s="28"/>
      <c r="AM710" s="28"/>
    </row>
    <row r="711" spans="1:39" ht="15.75" customHeight="1" x14ac:dyDescent="0.2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55"/>
      <c r="W711" s="27"/>
      <c r="X711" s="27"/>
      <c r="Y711" s="27"/>
      <c r="Z711" s="27"/>
      <c r="AA711" s="27"/>
      <c r="AB711" s="27"/>
      <c r="AC711" s="27"/>
      <c r="AD711" s="27"/>
      <c r="AE711" s="27"/>
      <c r="AF711" s="28"/>
      <c r="AG711" s="153"/>
      <c r="AH711" s="28"/>
      <c r="AI711" s="28"/>
      <c r="AJ711" s="28"/>
      <c r="AK711" s="28"/>
      <c r="AL711" s="28"/>
      <c r="AM711" s="28"/>
    </row>
    <row r="712" spans="1:39" ht="15.75" customHeight="1" x14ac:dyDescent="0.2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55"/>
      <c r="W712" s="27"/>
      <c r="X712" s="27"/>
      <c r="Y712" s="27"/>
      <c r="Z712" s="27"/>
      <c r="AA712" s="27"/>
      <c r="AB712" s="27"/>
      <c r="AC712" s="27"/>
      <c r="AD712" s="27"/>
      <c r="AE712" s="27"/>
      <c r="AF712" s="28"/>
      <c r="AG712" s="153"/>
      <c r="AH712" s="28"/>
      <c r="AI712" s="28"/>
      <c r="AJ712" s="28"/>
      <c r="AK712" s="28"/>
      <c r="AL712" s="28"/>
      <c r="AM712" s="28"/>
    </row>
    <row r="713" spans="1:39" ht="15.75" customHeight="1" x14ac:dyDescent="0.2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55"/>
      <c r="W713" s="27"/>
      <c r="X713" s="27"/>
      <c r="Y713" s="27"/>
      <c r="Z713" s="27"/>
      <c r="AA713" s="27"/>
      <c r="AB713" s="27"/>
      <c r="AC713" s="27"/>
      <c r="AD713" s="27"/>
      <c r="AE713" s="27"/>
      <c r="AF713" s="28"/>
      <c r="AG713" s="153"/>
      <c r="AH713" s="28"/>
      <c r="AI713" s="28"/>
      <c r="AJ713" s="28"/>
      <c r="AK713" s="28"/>
      <c r="AL713" s="28"/>
      <c r="AM713" s="28"/>
    </row>
    <row r="714" spans="1:39" ht="15.75" customHeight="1" x14ac:dyDescent="0.2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55"/>
      <c r="W714" s="27"/>
      <c r="X714" s="27"/>
      <c r="Y714" s="27"/>
      <c r="Z714" s="27"/>
      <c r="AA714" s="27"/>
      <c r="AB714" s="27"/>
      <c r="AC714" s="27"/>
      <c r="AD714" s="27"/>
      <c r="AE714" s="27"/>
      <c r="AF714" s="28"/>
      <c r="AG714" s="153"/>
      <c r="AH714" s="28"/>
      <c r="AI714" s="28"/>
      <c r="AJ714" s="28"/>
      <c r="AK714" s="28"/>
      <c r="AL714" s="28"/>
      <c r="AM714" s="28"/>
    </row>
    <row r="715" spans="1:39" ht="15.75" customHeight="1" x14ac:dyDescent="0.2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55"/>
      <c r="W715" s="27"/>
      <c r="X715" s="27"/>
      <c r="Y715" s="27"/>
      <c r="Z715" s="27"/>
      <c r="AA715" s="27"/>
      <c r="AB715" s="27"/>
      <c r="AC715" s="27"/>
      <c r="AD715" s="27"/>
      <c r="AE715" s="27"/>
      <c r="AF715" s="28"/>
      <c r="AG715" s="153"/>
      <c r="AH715" s="28"/>
      <c r="AI715" s="28"/>
      <c r="AJ715" s="28"/>
      <c r="AK715" s="28"/>
      <c r="AL715" s="28"/>
      <c r="AM715" s="28"/>
    </row>
    <row r="716" spans="1:39" ht="15.75" customHeight="1" x14ac:dyDescent="0.2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55"/>
      <c r="W716" s="27"/>
      <c r="X716" s="27"/>
      <c r="Y716" s="27"/>
      <c r="Z716" s="27"/>
      <c r="AA716" s="27"/>
      <c r="AB716" s="27"/>
      <c r="AC716" s="27"/>
      <c r="AD716" s="27"/>
      <c r="AE716" s="27"/>
      <c r="AF716" s="28"/>
      <c r="AG716" s="153"/>
      <c r="AH716" s="28"/>
      <c r="AI716" s="28"/>
      <c r="AJ716" s="28"/>
      <c r="AK716" s="28"/>
      <c r="AL716" s="28"/>
      <c r="AM716" s="28"/>
    </row>
    <row r="717" spans="1:39" ht="15.75" customHeight="1" x14ac:dyDescent="0.2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55"/>
      <c r="W717" s="27"/>
      <c r="X717" s="27"/>
      <c r="Y717" s="27"/>
      <c r="Z717" s="27"/>
      <c r="AA717" s="27"/>
      <c r="AB717" s="27"/>
      <c r="AC717" s="27"/>
      <c r="AD717" s="27"/>
      <c r="AE717" s="27"/>
      <c r="AF717" s="28"/>
      <c r="AG717" s="153"/>
      <c r="AH717" s="28"/>
      <c r="AI717" s="28"/>
      <c r="AJ717" s="28"/>
      <c r="AK717" s="28"/>
      <c r="AL717" s="28"/>
      <c r="AM717" s="28"/>
    </row>
    <row r="718" spans="1:39" ht="15.75" customHeight="1" x14ac:dyDescent="0.2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55"/>
      <c r="W718" s="27"/>
      <c r="X718" s="27"/>
      <c r="Y718" s="27"/>
      <c r="Z718" s="27"/>
      <c r="AA718" s="27"/>
      <c r="AB718" s="27"/>
      <c r="AC718" s="27"/>
      <c r="AD718" s="27"/>
      <c r="AE718" s="27"/>
      <c r="AF718" s="28"/>
      <c r="AG718" s="153"/>
      <c r="AH718" s="28"/>
      <c r="AI718" s="28"/>
      <c r="AJ718" s="28"/>
      <c r="AK718" s="28"/>
      <c r="AL718" s="28"/>
      <c r="AM718" s="28"/>
    </row>
    <row r="719" spans="1:39" ht="15.75" customHeight="1" x14ac:dyDescent="0.2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55"/>
      <c r="W719" s="27"/>
      <c r="X719" s="27"/>
      <c r="Y719" s="27"/>
      <c r="Z719" s="27"/>
      <c r="AA719" s="27"/>
      <c r="AB719" s="27"/>
      <c r="AC719" s="27"/>
      <c r="AD719" s="27"/>
      <c r="AE719" s="27"/>
      <c r="AF719" s="28"/>
      <c r="AG719" s="153"/>
      <c r="AH719" s="28"/>
      <c r="AI719" s="28"/>
      <c r="AJ719" s="28"/>
      <c r="AK719" s="28"/>
      <c r="AL719" s="28"/>
      <c r="AM719" s="28"/>
    </row>
    <row r="720" spans="1:39" ht="15.75" customHeight="1" x14ac:dyDescent="0.2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55"/>
      <c r="W720" s="27"/>
      <c r="X720" s="27"/>
      <c r="Y720" s="27"/>
      <c r="Z720" s="27"/>
      <c r="AA720" s="27"/>
      <c r="AB720" s="27"/>
      <c r="AC720" s="27"/>
      <c r="AD720" s="27"/>
      <c r="AE720" s="27"/>
      <c r="AF720" s="28"/>
      <c r="AG720" s="153"/>
      <c r="AH720" s="28"/>
      <c r="AI720" s="28"/>
      <c r="AJ720" s="28"/>
      <c r="AK720" s="28"/>
      <c r="AL720" s="28"/>
      <c r="AM720" s="28"/>
    </row>
    <row r="721" spans="1:39" ht="15.75" customHeight="1" x14ac:dyDescent="0.25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55"/>
      <c r="W721" s="27"/>
      <c r="X721" s="27"/>
      <c r="Y721" s="27"/>
      <c r="Z721" s="27"/>
      <c r="AA721" s="27"/>
      <c r="AB721" s="27"/>
      <c r="AC721" s="27"/>
      <c r="AD721" s="27"/>
      <c r="AE721" s="27"/>
      <c r="AF721" s="28"/>
      <c r="AG721" s="153"/>
      <c r="AH721" s="28"/>
      <c r="AI721" s="28"/>
      <c r="AJ721" s="28"/>
      <c r="AK721" s="28"/>
      <c r="AL721" s="28"/>
      <c r="AM721" s="28"/>
    </row>
    <row r="722" spans="1:39" ht="15.75" customHeight="1" x14ac:dyDescent="0.2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55"/>
      <c r="W722" s="27"/>
      <c r="X722" s="27"/>
      <c r="Y722" s="27"/>
      <c r="Z722" s="27"/>
      <c r="AA722" s="27"/>
      <c r="AB722" s="27"/>
      <c r="AC722" s="27"/>
      <c r="AD722" s="27"/>
      <c r="AE722" s="27"/>
      <c r="AF722" s="28"/>
      <c r="AG722" s="153"/>
      <c r="AH722" s="28"/>
      <c r="AI722" s="28"/>
      <c r="AJ722" s="28"/>
      <c r="AK722" s="28"/>
      <c r="AL722" s="28"/>
      <c r="AM722" s="28"/>
    </row>
    <row r="723" spans="1:39" ht="15.75" customHeight="1" x14ac:dyDescent="0.2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55"/>
      <c r="W723" s="27"/>
      <c r="X723" s="27"/>
      <c r="Y723" s="27"/>
      <c r="Z723" s="27"/>
      <c r="AA723" s="27"/>
      <c r="AB723" s="27"/>
      <c r="AC723" s="27"/>
      <c r="AD723" s="27"/>
      <c r="AE723" s="27"/>
      <c r="AF723" s="28"/>
      <c r="AG723" s="153"/>
      <c r="AH723" s="28"/>
      <c r="AI723" s="28"/>
      <c r="AJ723" s="28"/>
      <c r="AK723" s="28"/>
      <c r="AL723" s="28"/>
      <c r="AM723" s="28"/>
    </row>
    <row r="724" spans="1:39" ht="15.75" customHeight="1" x14ac:dyDescent="0.2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55"/>
      <c r="W724" s="27"/>
      <c r="X724" s="27"/>
      <c r="Y724" s="27"/>
      <c r="Z724" s="27"/>
      <c r="AA724" s="27"/>
      <c r="AB724" s="27"/>
      <c r="AC724" s="27"/>
      <c r="AD724" s="27"/>
      <c r="AE724" s="27"/>
      <c r="AF724" s="28"/>
      <c r="AG724" s="153"/>
      <c r="AH724" s="28"/>
      <c r="AI724" s="28"/>
      <c r="AJ724" s="28"/>
      <c r="AK724" s="28"/>
      <c r="AL724" s="28"/>
      <c r="AM724" s="28"/>
    </row>
    <row r="725" spans="1:39" ht="15.75" customHeight="1" x14ac:dyDescent="0.2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55"/>
      <c r="W725" s="27"/>
      <c r="X725" s="27"/>
      <c r="Y725" s="27"/>
      <c r="Z725" s="27"/>
      <c r="AA725" s="27"/>
      <c r="AB725" s="27"/>
      <c r="AC725" s="27"/>
      <c r="AD725" s="27"/>
      <c r="AE725" s="27"/>
      <c r="AF725" s="28"/>
      <c r="AG725" s="153"/>
      <c r="AH725" s="28"/>
      <c r="AI725" s="28"/>
      <c r="AJ725" s="28"/>
      <c r="AK725" s="28"/>
      <c r="AL725" s="28"/>
      <c r="AM725" s="28"/>
    </row>
    <row r="726" spans="1:39" ht="15.75" customHeight="1" x14ac:dyDescent="0.2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55"/>
      <c r="W726" s="27"/>
      <c r="X726" s="27"/>
      <c r="Y726" s="27"/>
      <c r="Z726" s="27"/>
      <c r="AA726" s="27"/>
      <c r="AB726" s="27"/>
      <c r="AC726" s="27"/>
      <c r="AD726" s="27"/>
      <c r="AE726" s="27"/>
      <c r="AF726" s="28"/>
      <c r="AG726" s="153"/>
      <c r="AH726" s="28"/>
      <c r="AI726" s="28"/>
      <c r="AJ726" s="28"/>
      <c r="AK726" s="28"/>
      <c r="AL726" s="28"/>
      <c r="AM726" s="28"/>
    </row>
    <row r="727" spans="1:39" ht="15.75" customHeight="1" x14ac:dyDescent="0.25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55"/>
      <c r="W727" s="27"/>
      <c r="X727" s="27"/>
      <c r="Y727" s="27"/>
      <c r="Z727" s="27"/>
      <c r="AA727" s="27"/>
      <c r="AB727" s="27"/>
      <c r="AC727" s="27"/>
      <c r="AD727" s="27"/>
      <c r="AE727" s="27"/>
      <c r="AF727" s="28"/>
      <c r="AG727" s="153"/>
      <c r="AH727" s="28"/>
      <c r="AI727" s="28"/>
      <c r="AJ727" s="28"/>
      <c r="AK727" s="28"/>
      <c r="AL727" s="28"/>
      <c r="AM727" s="28"/>
    </row>
    <row r="728" spans="1:39" ht="15.75" customHeight="1" x14ac:dyDescent="0.2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55"/>
      <c r="W728" s="27"/>
      <c r="X728" s="27"/>
      <c r="Y728" s="27"/>
      <c r="Z728" s="27"/>
      <c r="AA728" s="27"/>
      <c r="AB728" s="27"/>
      <c r="AC728" s="27"/>
      <c r="AD728" s="27"/>
      <c r="AE728" s="27"/>
      <c r="AF728" s="28"/>
      <c r="AG728" s="153"/>
      <c r="AH728" s="28"/>
      <c r="AI728" s="28"/>
      <c r="AJ728" s="28"/>
      <c r="AK728" s="28"/>
      <c r="AL728" s="28"/>
      <c r="AM728" s="28"/>
    </row>
    <row r="729" spans="1:39" ht="15.75" customHeight="1" x14ac:dyDescent="0.25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55"/>
      <c r="W729" s="27"/>
      <c r="X729" s="27"/>
      <c r="Y729" s="27"/>
      <c r="Z729" s="27"/>
      <c r="AA729" s="27"/>
      <c r="AB729" s="27"/>
      <c r="AC729" s="27"/>
      <c r="AD729" s="27"/>
      <c r="AE729" s="27"/>
      <c r="AF729" s="28"/>
      <c r="AG729" s="153"/>
      <c r="AH729" s="28"/>
      <c r="AI729" s="28"/>
      <c r="AJ729" s="28"/>
      <c r="AK729" s="28"/>
      <c r="AL729" s="28"/>
      <c r="AM729" s="28"/>
    </row>
    <row r="730" spans="1:39" ht="15.75" customHeight="1" x14ac:dyDescent="0.2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55"/>
      <c r="W730" s="27"/>
      <c r="X730" s="27"/>
      <c r="Y730" s="27"/>
      <c r="Z730" s="27"/>
      <c r="AA730" s="27"/>
      <c r="AB730" s="27"/>
      <c r="AC730" s="27"/>
      <c r="AD730" s="27"/>
      <c r="AE730" s="27"/>
      <c r="AF730" s="28"/>
      <c r="AG730" s="153"/>
      <c r="AH730" s="28"/>
      <c r="AI730" s="28"/>
      <c r="AJ730" s="28"/>
      <c r="AK730" s="28"/>
      <c r="AL730" s="28"/>
      <c r="AM730" s="28"/>
    </row>
    <row r="731" spans="1:39" ht="15.75" customHeight="1" x14ac:dyDescent="0.2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55"/>
      <c r="W731" s="27"/>
      <c r="X731" s="27"/>
      <c r="Y731" s="27"/>
      <c r="Z731" s="27"/>
      <c r="AA731" s="27"/>
      <c r="AB731" s="27"/>
      <c r="AC731" s="27"/>
      <c r="AD731" s="27"/>
      <c r="AE731" s="27"/>
      <c r="AF731" s="28"/>
      <c r="AG731" s="153"/>
      <c r="AH731" s="28"/>
      <c r="AI731" s="28"/>
      <c r="AJ731" s="28"/>
      <c r="AK731" s="28"/>
      <c r="AL731" s="28"/>
      <c r="AM731" s="28"/>
    </row>
    <row r="732" spans="1:39" ht="15.75" customHeight="1" x14ac:dyDescent="0.25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55"/>
      <c r="W732" s="27"/>
      <c r="X732" s="27"/>
      <c r="Y732" s="27"/>
      <c r="Z732" s="27"/>
      <c r="AA732" s="27"/>
      <c r="AB732" s="27"/>
      <c r="AC732" s="27"/>
      <c r="AD732" s="27"/>
      <c r="AE732" s="27"/>
      <c r="AF732" s="28"/>
      <c r="AG732" s="153"/>
      <c r="AH732" s="28"/>
      <c r="AI732" s="28"/>
      <c r="AJ732" s="28"/>
      <c r="AK732" s="28"/>
      <c r="AL732" s="28"/>
      <c r="AM732" s="28"/>
    </row>
    <row r="733" spans="1:39" ht="15.75" customHeight="1" x14ac:dyDescent="0.25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55"/>
      <c r="W733" s="27"/>
      <c r="X733" s="27"/>
      <c r="Y733" s="27"/>
      <c r="Z733" s="27"/>
      <c r="AA733" s="27"/>
      <c r="AB733" s="27"/>
      <c r="AC733" s="27"/>
      <c r="AD733" s="27"/>
      <c r="AE733" s="27"/>
      <c r="AF733" s="28"/>
      <c r="AG733" s="153"/>
      <c r="AH733" s="28"/>
      <c r="AI733" s="28"/>
      <c r="AJ733" s="28"/>
      <c r="AK733" s="28"/>
      <c r="AL733" s="28"/>
      <c r="AM733" s="28"/>
    </row>
    <row r="734" spans="1:39" ht="15.75" customHeight="1" x14ac:dyDescent="0.25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55"/>
      <c r="W734" s="27"/>
      <c r="X734" s="27"/>
      <c r="Y734" s="27"/>
      <c r="Z734" s="27"/>
      <c r="AA734" s="27"/>
      <c r="AB734" s="27"/>
      <c r="AC734" s="27"/>
      <c r="AD734" s="27"/>
      <c r="AE734" s="27"/>
      <c r="AF734" s="28"/>
      <c r="AG734" s="153"/>
      <c r="AH734" s="28"/>
      <c r="AI734" s="28"/>
      <c r="AJ734" s="28"/>
      <c r="AK734" s="28"/>
      <c r="AL734" s="28"/>
      <c r="AM734" s="28"/>
    </row>
    <row r="735" spans="1:39" ht="15.75" customHeight="1" x14ac:dyDescent="0.2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55"/>
      <c r="W735" s="27"/>
      <c r="X735" s="27"/>
      <c r="Y735" s="27"/>
      <c r="Z735" s="27"/>
      <c r="AA735" s="27"/>
      <c r="AB735" s="27"/>
      <c r="AC735" s="27"/>
      <c r="AD735" s="27"/>
      <c r="AE735" s="27"/>
      <c r="AF735" s="28"/>
      <c r="AG735" s="153"/>
      <c r="AH735" s="28"/>
      <c r="AI735" s="28"/>
      <c r="AJ735" s="28"/>
      <c r="AK735" s="28"/>
      <c r="AL735" s="28"/>
      <c r="AM735" s="28"/>
    </row>
    <row r="736" spans="1:39" ht="15.75" customHeight="1" x14ac:dyDescent="0.2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55"/>
      <c r="W736" s="27"/>
      <c r="X736" s="27"/>
      <c r="Y736" s="27"/>
      <c r="Z736" s="27"/>
      <c r="AA736" s="27"/>
      <c r="AB736" s="27"/>
      <c r="AC736" s="27"/>
      <c r="AD736" s="27"/>
      <c r="AE736" s="27"/>
      <c r="AF736" s="28"/>
      <c r="AG736" s="153"/>
      <c r="AH736" s="28"/>
      <c r="AI736" s="28"/>
      <c r="AJ736" s="28"/>
      <c r="AK736" s="28"/>
      <c r="AL736" s="28"/>
      <c r="AM736" s="28"/>
    </row>
    <row r="737" spans="1:39" ht="15.75" customHeight="1" x14ac:dyDescent="0.25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55"/>
      <c r="W737" s="27"/>
      <c r="X737" s="27"/>
      <c r="Y737" s="27"/>
      <c r="Z737" s="27"/>
      <c r="AA737" s="27"/>
      <c r="AB737" s="27"/>
      <c r="AC737" s="27"/>
      <c r="AD737" s="27"/>
      <c r="AE737" s="27"/>
      <c r="AF737" s="28"/>
      <c r="AG737" s="153"/>
      <c r="AH737" s="28"/>
      <c r="AI737" s="28"/>
      <c r="AJ737" s="28"/>
      <c r="AK737" s="28"/>
      <c r="AL737" s="28"/>
      <c r="AM737" s="28"/>
    </row>
    <row r="738" spans="1:39" ht="15.75" customHeight="1" x14ac:dyDescent="0.2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55"/>
      <c r="W738" s="27"/>
      <c r="X738" s="27"/>
      <c r="Y738" s="27"/>
      <c r="Z738" s="27"/>
      <c r="AA738" s="27"/>
      <c r="AB738" s="27"/>
      <c r="AC738" s="27"/>
      <c r="AD738" s="27"/>
      <c r="AE738" s="27"/>
      <c r="AF738" s="28"/>
      <c r="AG738" s="153"/>
      <c r="AH738" s="28"/>
      <c r="AI738" s="28"/>
      <c r="AJ738" s="28"/>
      <c r="AK738" s="28"/>
      <c r="AL738" s="28"/>
      <c r="AM738" s="28"/>
    </row>
    <row r="739" spans="1:39" ht="15.75" customHeight="1" x14ac:dyDescent="0.2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55"/>
      <c r="W739" s="27"/>
      <c r="X739" s="27"/>
      <c r="Y739" s="27"/>
      <c r="Z739" s="27"/>
      <c r="AA739" s="27"/>
      <c r="AB739" s="27"/>
      <c r="AC739" s="27"/>
      <c r="AD739" s="27"/>
      <c r="AE739" s="27"/>
      <c r="AF739" s="28"/>
      <c r="AG739" s="153"/>
      <c r="AH739" s="28"/>
      <c r="AI739" s="28"/>
      <c r="AJ739" s="28"/>
      <c r="AK739" s="28"/>
      <c r="AL739" s="28"/>
      <c r="AM739" s="28"/>
    </row>
    <row r="740" spans="1:39" ht="15.75" customHeight="1" x14ac:dyDescent="0.25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55"/>
      <c r="W740" s="27"/>
      <c r="X740" s="27"/>
      <c r="Y740" s="27"/>
      <c r="Z740" s="27"/>
      <c r="AA740" s="27"/>
      <c r="AB740" s="27"/>
      <c r="AC740" s="27"/>
      <c r="AD740" s="27"/>
      <c r="AE740" s="27"/>
      <c r="AF740" s="28"/>
      <c r="AG740" s="153"/>
      <c r="AH740" s="28"/>
      <c r="AI740" s="28"/>
      <c r="AJ740" s="28"/>
      <c r="AK740" s="28"/>
      <c r="AL740" s="28"/>
      <c r="AM740" s="28"/>
    </row>
    <row r="741" spans="1:39" ht="15.75" customHeight="1" x14ac:dyDescent="0.25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55"/>
      <c r="W741" s="27"/>
      <c r="X741" s="27"/>
      <c r="Y741" s="27"/>
      <c r="Z741" s="27"/>
      <c r="AA741" s="27"/>
      <c r="AB741" s="27"/>
      <c r="AC741" s="27"/>
      <c r="AD741" s="27"/>
      <c r="AE741" s="27"/>
      <c r="AF741" s="28"/>
      <c r="AG741" s="153"/>
      <c r="AH741" s="28"/>
      <c r="AI741" s="28"/>
      <c r="AJ741" s="28"/>
      <c r="AK741" s="28"/>
      <c r="AL741" s="28"/>
      <c r="AM741" s="28"/>
    </row>
    <row r="742" spans="1:39" ht="15.75" customHeight="1" x14ac:dyDescent="0.25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55"/>
      <c r="W742" s="27"/>
      <c r="X742" s="27"/>
      <c r="Y742" s="27"/>
      <c r="Z742" s="27"/>
      <c r="AA742" s="27"/>
      <c r="AB742" s="27"/>
      <c r="AC742" s="27"/>
      <c r="AD742" s="27"/>
      <c r="AE742" s="27"/>
      <c r="AF742" s="28"/>
      <c r="AG742" s="153"/>
      <c r="AH742" s="28"/>
      <c r="AI742" s="28"/>
      <c r="AJ742" s="28"/>
      <c r="AK742" s="28"/>
      <c r="AL742" s="28"/>
      <c r="AM742" s="28"/>
    </row>
    <row r="743" spans="1:39" ht="15.75" customHeight="1" x14ac:dyDescent="0.25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55"/>
      <c r="W743" s="27"/>
      <c r="X743" s="27"/>
      <c r="Y743" s="27"/>
      <c r="Z743" s="27"/>
      <c r="AA743" s="27"/>
      <c r="AB743" s="27"/>
      <c r="AC743" s="27"/>
      <c r="AD743" s="27"/>
      <c r="AE743" s="27"/>
      <c r="AF743" s="28"/>
      <c r="AG743" s="153"/>
      <c r="AH743" s="28"/>
      <c r="AI743" s="28"/>
      <c r="AJ743" s="28"/>
      <c r="AK743" s="28"/>
      <c r="AL743" s="28"/>
      <c r="AM743" s="28"/>
    </row>
    <row r="744" spans="1:39" ht="15.75" customHeight="1" x14ac:dyDescent="0.2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55"/>
      <c r="W744" s="27"/>
      <c r="X744" s="27"/>
      <c r="Y744" s="27"/>
      <c r="Z744" s="27"/>
      <c r="AA744" s="27"/>
      <c r="AB744" s="27"/>
      <c r="AC744" s="27"/>
      <c r="AD744" s="27"/>
      <c r="AE744" s="27"/>
      <c r="AF744" s="28"/>
      <c r="AG744" s="153"/>
      <c r="AH744" s="28"/>
      <c r="AI744" s="28"/>
      <c r="AJ744" s="28"/>
      <c r="AK744" s="28"/>
      <c r="AL744" s="28"/>
      <c r="AM744" s="28"/>
    </row>
    <row r="745" spans="1:39" ht="15.75" customHeight="1" x14ac:dyDescent="0.2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55"/>
      <c r="W745" s="27"/>
      <c r="X745" s="27"/>
      <c r="Y745" s="27"/>
      <c r="Z745" s="27"/>
      <c r="AA745" s="27"/>
      <c r="AB745" s="27"/>
      <c r="AC745" s="27"/>
      <c r="AD745" s="27"/>
      <c r="AE745" s="27"/>
      <c r="AF745" s="28"/>
      <c r="AG745" s="153"/>
      <c r="AH745" s="28"/>
      <c r="AI745" s="28"/>
      <c r="AJ745" s="28"/>
      <c r="AK745" s="28"/>
      <c r="AL745" s="28"/>
      <c r="AM745" s="28"/>
    </row>
    <row r="746" spans="1:39" ht="15.75" customHeight="1" x14ac:dyDescent="0.2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55"/>
      <c r="W746" s="27"/>
      <c r="X746" s="27"/>
      <c r="Y746" s="27"/>
      <c r="Z746" s="27"/>
      <c r="AA746" s="27"/>
      <c r="AB746" s="27"/>
      <c r="AC746" s="27"/>
      <c r="AD746" s="27"/>
      <c r="AE746" s="27"/>
      <c r="AF746" s="28"/>
      <c r="AG746" s="153"/>
      <c r="AH746" s="28"/>
      <c r="AI746" s="28"/>
      <c r="AJ746" s="28"/>
      <c r="AK746" s="28"/>
      <c r="AL746" s="28"/>
      <c r="AM746" s="28"/>
    </row>
    <row r="747" spans="1:39" ht="15.75" customHeight="1" x14ac:dyDescent="0.2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55"/>
      <c r="W747" s="27"/>
      <c r="X747" s="27"/>
      <c r="Y747" s="27"/>
      <c r="Z747" s="27"/>
      <c r="AA747" s="27"/>
      <c r="AB747" s="27"/>
      <c r="AC747" s="27"/>
      <c r="AD747" s="27"/>
      <c r="AE747" s="27"/>
      <c r="AF747" s="28"/>
      <c r="AG747" s="153"/>
      <c r="AH747" s="28"/>
      <c r="AI747" s="28"/>
      <c r="AJ747" s="28"/>
      <c r="AK747" s="28"/>
      <c r="AL747" s="28"/>
      <c r="AM747" s="28"/>
    </row>
    <row r="748" spans="1:39" ht="15.75" customHeight="1" x14ac:dyDescent="0.25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55"/>
      <c r="W748" s="27"/>
      <c r="X748" s="27"/>
      <c r="Y748" s="27"/>
      <c r="Z748" s="27"/>
      <c r="AA748" s="27"/>
      <c r="AB748" s="27"/>
      <c r="AC748" s="27"/>
      <c r="AD748" s="27"/>
      <c r="AE748" s="27"/>
      <c r="AF748" s="28"/>
      <c r="AG748" s="153"/>
      <c r="AH748" s="28"/>
      <c r="AI748" s="28"/>
      <c r="AJ748" s="28"/>
      <c r="AK748" s="28"/>
      <c r="AL748" s="28"/>
      <c r="AM748" s="28"/>
    </row>
    <row r="749" spans="1:39" ht="15.75" customHeight="1" x14ac:dyDescent="0.25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55"/>
      <c r="W749" s="27"/>
      <c r="X749" s="27"/>
      <c r="Y749" s="27"/>
      <c r="Z749" s="27"/>
      <c r="AA749" s="27"/>
      <c r="AB749" s="27"/>
      <c r="AC749" s="27"/>
      <c r="AD749" s="27"/>
      <c r="AE749" s="27"/>
      <c r="AF749" s="28"/>
      <c r="AG749" s="153"/>
      <c r="AH749" s="28"/>
      <c r="AI749" s="28"/>
      <c r="AJ749" s="28"/>
      <c r="AK749" s="28"/>
      <c r="AL749" s="28"/>
      <c r="AM749" s="28"/>
    </row>
    <row r="750" spans="1:39" ht="15.75" customHeight="1" x14ac:dyDescent="0.2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55"/>
      <c r="W750" s="27"/>
      <c r="X750" s="27"/>
      <c r="Y750" s="27"/>
      <c r="Z750" s="27"/>
      <c r="AA750" s="27"/>
      <c r="AB750" s="27"/>
      <c r="AC750" s="27"/>
      <c r="AD750" s="27"/>
      <c r="AE750" s="27"/>
      <c r="AF750" s="28"/>
      <c r="AG750" s="153"/>
      <c r="AH750" s="28"/>
      <c r="AI750" s="28"/>
      <c r="AJ750" s="28"/>
      <c r="AK750" s="28"/>
      <c r="AL750" s="28"/>
      <c r="AM750" s="28"/>
    </row>
    <row r="751" spans="1:39" ht="15.75" customHeight="1" x14ac:dyDescent="0.25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55"/>
      <c r="W751" s="27"/>
      <c r="X751" s="27"/>
      <c r="Y751" s="27"/>
      <c r="Z751" s="27"/>
      <c r="AA751" s="27"/>
      <c r="AB751" s="27"/>
      <c r="AC751" s="27"/>
      <c r="AD751" s="27"/>
      <c r="AE751" s="27"/>
      <c r="AF751" s="28"/>
      <c r="AG751" s="153"/>
      <c r="AH751" s="28"/>
      <c r="AI751" s="28"/>
      <c r="AJ751" s="28"/>
      <c r="AK751" s="28"/>
      <c r="AL751" s="28"/>
      <c r="AM751" s="28"/>
    </row>
    <row r="752" spans="1:39" ht="15.75" customHeight="1" x14ac:dyDescent="0.25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55"/>
      <c r="W752" s="27"/>
      <c r="X752" s="27"/>
      <c r="Y752" s="27"/>
      <c r="Z752" s="27"/>
      <c r="AA752" s="27"/>
      <c r="AB752" s="27"/>
      <c r="AC752" s="27"/>
      <c r="AD752" s="27"/>
      <c r="AE752" s="27"/>
      <c r="AF752" s="28"/>
      <c r="AG752" s="153"/>
      <c r="AH752" s="28"/>
      <c r="AI752" s="28"/>
      <c r="AJ752" s="28"/>
      <c r="AK752" s="28"/>
      <c r="AL752" s="28"/>
      <c r="AM752" s="28"/>
    </row>
    <row r="753" spans="1:39" ht="15.75" customHeight="1" x14ac:dyDescent="0.25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55"/>
      <c r="W753" s="27"/>
      <c r="X753" s="27"/>
      <c r="Y753" s="27"/>
      <c r="Z753" s="27"/>
      <c r="AA753" s="27"/>
      <c r="AB753" s="27"/>
      <c r="AC753" s="27"/>
      <c r="AD753" s="27"/>
      <c r="AE753" s="27"/>
      <c r="AF753" s="28"/>
      <c r="AG753" s="153"/>
      <c r="AH753" s="28"/>
      <c r="AI753" s="28"/>
      <c r="AJ753" s="28"/>
      <c r="AK753" s="28"/>
      <c r="AL753" s="28"/>
      <c r="AM753" s="28"/>
    </row>
    <row r="754" spans="1:39" ht="15.75" customHeight="1" x14ac:dyDescent="0.2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55"/>
      <c r="W754" s="27"/>
      <c r="X754" s="27"/>
      <c r="Y754" s="27"/>
      <c r="Z754" s="27"/>
      <c r="AA754" s="27"/>
      <c r="AB754" s="27"/>
      <c r="AC754" s="27"/>
      <c r="AD754" s="27"/>
      <c r="AE754" s="27"/>
      <c r="AF754" s="28"/>
      <c r="AG754" s="153"/>
      <c r="AH754" s="28"/>
      <c r="AI754" s="28"/>
      <c r="AJ754" s="28"/>
      <c r="AK754" s="28"/>
      <c r="AL754" s="28"/>
      <c r="AM754" s="28"/>
    </row>
    <row r="755" spans="1:39" ht="15.75" customHeight="1" x14ac:dyDescent="0.2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55"/>
      <c r="W755" s="27"/>
      <c r="X755" s="27"/>
      <c r="Y755" s="27"/>
      <c r="Z755" s="27"/>
      <c r="AA755" s="27"/>
      <c r="AB755" s="27"/>
      <c r="AC755" s="27"/>
      <c r="AD755" s="27"/>
      <c r="AE755" s="27"/>
      <c r="AF755" s="28"/>
      <c r="AG755" s="153"/>
      <c r="AH755" s="28"/>
      <c r="AI755" s="28"/>
      <c r="AJ755" s="28"/>
      <c r="AK755" s="28"/>
      <c r="AL755" s="28"/>
      <c r="AM755" s="28"/>
    </row>
    <row r="756" spans="1:39" ht="15.75" customHeight="1" x14ac:dyDescent="0.25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55"/>
      <c r="W756" s="27"/>
      <c r="X756" s="27"/>
      <c r="Y756" s="27"/>
      <c r="Z756" s="27"/>
      <c r="AA756" s="27"/>
      <c r="AB756" s="27"/>
      <c r="AC756" s="27"/>
      <c r="AD756" s="27"/>
      <c r="AE756" s="27"/>
      <c r="AF756" s="28"/>
      <c r="AG756" s="153"/>
      <c r="AH756" s="28"/>
      <c r="AI756" s="28"/>
      <c r="AJ756" s="28"/>
      <c r="AK756" s="28"/>
      <c r="AL756" s="28"/>
      <c r="AM756" s="28"/>
    </row>
    <row r="757" spans="1:39" ht="15.75" customHeight="1" x14ac:dyDescent="0.25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55"/>
      <c r="W757" s="27"/>
      <c r="X757" s="27"/>
      <c r="Y757" s="27"/>
      <c r="Z757" s="27"/>
      <c r="AA757" s="27"/>
      <c r="AB757" s="27"/>
      <c r="AC757" s="27"/>
      <c r="AD757" s="27"/>
      <c r="AE757" s="27"/>
      <c r="AF757" s="28"/>
      <c r="AG757" s="153"/>
      <c r="AH757" s="28"/>
      <c r="AI757" s="28"/>
      <c r="AJ757" s="28"/>
      <c r="AK757" s="28"/>
      <c r="AL757" s="28"/>
      <c r="AM757" s="28"/>
    </row>
    <row r="758" spans="1:39" ht="15.75" customHeight="1" x14ac:dyDescent="0.25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55"/>
      <c r="W758" s="27"/>
      <c r="X758" s="27"/>
      <c r="Y758" s="27"/>
      <c r="Z758" s="27"/>
      <c r="AA758" s="27"/>
      <c r="AB758" s="27"/>
      <c r="AC758" s="27"/>
      <c r="AD758" s="27"/>
      <c r="AE758" s="27"/>
      <c r="AF758" s="28"/>
      <c r="AG758" s="153"/>
      <c r="AH758" s="28"/>
      <c r="AI758" s="28"/>
      <c r="AJ758" s="28"/>
      <c r="AK758" s="28"/>
      <c r="AL758" s="28"/>
      <c r="AM758" s="28"/>
    </row>
    <row r="759" spans="1:39" ht="15.75" customHeight="1" x14ac:dyDescent="0.25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55"/>
      <c r="W759" s="27"/>
      <c r="X759" s="27"/>
      <c r="Y759" s="27"/>
      <c r="Z759" s="27"/>
      <c r="AA759" s="27"/>
      <c r="AB759" s="27"/>
      <c r="AC759" s="27"/>
      <c r="AD759" s="27"/>
      <c r="AE759" s="27"/>
      <c r="AF759" s="28"/>
      <c r="AG759" s="153"/>
      <c r="AH759" s="28"/>
      <c r="AI759" s="28"/>
      <c r="AJ759" s="28"/>
      <c r="AK759" s="28"/>
      <c r="AL759" s="28"/>
      <c r="AM759" s="28"/>
    </row>
    <row r="760" spans="1:39" ht="15.75" customHeight="1" x14ac:dyDescent="0.2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55"/>
      <c r="W760" s="27"/>
      <c r="X760" s="27"/>
      <c r="Y760" s="27"/>
      <c r="Z760" s="27"/>
      <c r="AA760" s="27"/>
      <c r="AB760" s="27"/>
      <c r="AC760" s="27"/>
      <c r="AD760" s="27"/>
      <c r="AE760" s="27"/>
      <c r="AF760" s="28"/>
      <c r="AG760" s="153"/>
      <c r="AH760" s="28"/>
      <c r="AI760" s="28"/>
      <c r="AJ760" s="28"/>
      <c r="AK760" s="28"/>
      <c r="AL760" s="28"/>
      <c r="AM760" s="28"/>
    </row>
    <row r="761" spans="1:39" ht="15.75" customHeight="1" x14ac:dyDescent="0.25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55"/>
      <c r="W761" s="27"/>
      <c r="X761" s="27"/>
      <c r="Y761" s="27"/>
      <c r="Z761" s="27"/>
      <c r="AA761" s="27"/>
      <c r="AB761" s="27"/>
      <c r="AC761" s="27"/>
      <c r="AD761" s="27"/>
      <c r="AE761" s="27"/>
      <c r="AF761" s="28"/>
      <c r="AG761" s="153"/>
      <c r="AH761" s="28"/>
      <c r="AI761" s="28"/>
      <c r="AJ761" s="28"/>
      <c r="AK761" s="28"/>
      <c r="AL761" s="28"/>
      <c r="AM761" s="28"/>
    </row>
    <row r="762" spans="1:39" ht="15.75" customHeight="1" x14ac:dyDescent="0.2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55"/>
      <c r="W762" s="27"/>
      <c r="X762" s="27"/>
      <c r="Y762" s="27"/>
      <c r="Z762" s="27"/>
      <c r="AA762" s="27"/>
      <c r="AB762" s="27"/>
      <c r="AC762" s="27"/>
      <c r="AD762" s="27"/>
      <c r="AE762" s="27"/>
      <c r="AF762" s="28"/>
      <c r="AG762" s="153"/>
      <c r="AH762" s="28"/>
      <c r="AI762" s="28"/>
      <c r="AJ762" s="28"/>
      <c r="AK762" s="28"/>
      <c r="AL762" s="28"/>
      <c r="AM762" s="28"/>
    </row>
    <row r="763" spans="1:39" ht="15.75" customHeight="1" x14ac:dyDescent="0.2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55"/>
      <c r="W763" s="27"/>
      <c r="X763" s="27"/>
      <c r="Y763" s="27"/>
      <c r="Z763" s="27"/>
      <c r="AA763" s="27"/>
      <c r="AB763" s="27"/>
      <c r="AC763" s="27"/>
      <c r="AD763" s="27"/>
      <c r="AE763" s="27"/>
      <c r="AF763" s="28"/>
      <c r="AG763" s="153"/>
      <c r="AH763" s="28"/>
      <c r="AI763" s="28"/>
      <c r="AJ763" s="28"/>
      <c r="AK763" s="28"/>
      <c r="AL763" s="28"/>
      <c r="AM763" s="28"/>
    </row>
    <row r="764" spans="1:39" ht="15.75" customHeight="1" x14ac:dyDescent="0.25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55"/>
      <c r="W764" s="27"/>
      <c r="X764" s="27"/>
      <c r="Y764" s="27"/>
      <c r="Z764" s="27"/>
      <c r="AA764" s="27"/>
      <c r="AB764" s="27"/>
      <c r="AC764" s="27"/>
      <c r="AD764" s="27"/>
      <c r="AE764" s="27"/>
      <c r="AF764" s="28"/>
      <c r="AG764" s="153"/>
      <c r="AH764" s="28"/>
      <c r="AI764" s="28"/>
      <c r="AJ764" s="28"/>
      <c r="AK764" s="28"/>
      <c r="AL764" s="28"/>
      <c r="AM764" s="28"/>
    </row>
    <row r="765" spans="1:39" ht="15.75" customHeight="1" x14ac:dyDescent="0.2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55"/>
      <c r="W765" s="27"/>
      <c r="X765" s="27"/>
      <c r="Y765" s="27"/>
      <c r="Z765" s="27"/>
      <c r="AA765" s="27"/>
      <c r="AB765" s="27"/>
      <c r="AC765" s="27"/>
      <c r="AD765" s="27"/>
      <c r="AE765" s="27"/>
      <c r="AF765" s="28"/>
      <c r="AG765" s="153"/>
      <c r="AH765" s="28"/>
      <c r="AI765" s="28"/>
      <c r="AJ765" s="28"/>
      <c r="AK765" s="28"/>
      <c r="AL765" s="28"/>
      <c r="AM765" s="28"/>
    </row>
    <row r="766" spans="1:39" ht="15.75" customHeight="1" x14ac:dyDescent="0.25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55"/>
      <c r="W766" s="27"/>
      <c r="X766" s="27"/>
      <c r="Y766" s="27"/>
      <c r="Z766" s="27"/>
      <c r="AA766" s="27"/>
      <c r="AB766" s="27"/>
      <c r="AC766" s="27"/>
      <c r="AD766" s="27"/>
      <c r="AE766" s="27"/>
      <c r="AF766" s="28"/>
      <c r="AG766" s="153"/>
      <c r="AH766" s="28"/>
      <c r="AI766" s="28"/>
      <c r="AJ766" s="28"/>
      <c r="AK766" s="28"/>
      <c r="AL766" s="28"/>
      <c r="AM766" s="28"/>
    </row>
    <row r="767" spans="1:39" ht="15.75" customHeight="1" x14ac:dyDescent="0.25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55"/>
      <c r="W767" s="27"/>
      <c r="X767" s="27"/>
      <c r="Y767" s="27"/>
      <c r="Z767" s="27"/>
      <c r="AA767" s="27"/>
      <c r="AB767" s="27"/>
      <c r="AC767" s="27"/>
      <c r="AD767" s="27"/>
      <c r="AE767" s="27"/>
      <c r="AF767" s="28"/>
      <c r="AG767" s="153"/>
      <c r="AH767" s="28"/>
      <c r="AI767" s="28"/>
      <c r="AJ767" s="28"/>
      <c r="AK767" s="28"/>
      <c r="AL767" s="28"/>
      <c r="AM767" s="28"/>
    </row>
    <row r="768" spans="1:39" ht="15.75" customHeight="1" x14ac:dyDescent="0.25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55"/>
      <c r="W768" s="27"/>
      <c r="X768" s="27"/>
      <c r="Y768" s="27"/>
      <c r="Z768" s="27"/>
      <c r="AA768" s="27"/>
      <c r="AB768" s="27"/>
      <c r="AC768" s="27"/>
      <c r="AD768" s="27"/>
      <c r="AE768" s="27"/>
      <c r="AF768" s="28"/>
      <c r="AG768" s="153"/>
      <c r="AH768" s="28"/>
      <c r="AI768" s="28"/>
      <c r="AJ768" s="28"/>
      <c r="AK768" s="28"/>
      <c r="AL768" s="28"/>
      <c r="AM768" s="28"/>
    </row>
    <row r="769" spans="1:39" ht="15.75" customHeight="1" x14ac:dyDescent="0.25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55"/>
      <c r="W769" s="27"/>
      <c r="X769" s="27"/>
      <c r="Y769" s="27"/>
      <c r="Z769" s="27"/>
      <c r="AA769" s="27"/>
      <c r="AB769" s="27"/>
      <c r="AC769" s="27"/>
      <c r="AD769" s="27"/>
      <c r="AE769" s="27"/>
      <c r="AF769" s="28"/>
      <c r="AG769" s="153"/>
      <c r="AH769" s="28"/>
      <c r="AI769" s="28"/>
      <c r="AJ769" s="28"/>
      <c r="AK769" s="28"/>
      <c r="AL769" s="28"/>
      <c r="AM769" s="28"/>
    </row>
    <row r="770" spans="1:39" ht="15.75" customHeight="1" x14ac:dyDescent="0.2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55"/>
      <c r="W770" s="27"/>
      <c r="X770" s="27"/>
      <c r="Y770" s="27"/>
      <c r="Z770" s="27"/>
      <c r="AA770" s="27"/>
      <c r="AB770" s="27"/>
      <c r="AC770" s="27"/>
      <c r="AD770" s="27"/>
      <c r="AE770" s="27"/>
      <c r="AF770" s="28"/>
      <c r="AG770" s="153"/>
      <c r="AH770" s="28"/>
      <c r="AI770" s="28"/>
      <c r="AJ770" s="28"/>
      <c r="AK770" s="28"/>
      <c r="AL770" s="28"/>
      <c r="AM770" s="28"/>
    </row>
    <row r="771" spans="1:39" ht="15.75" customHeight="1" x14ac:dyDescent="0.2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55"/>
      <c r="W771" s="27"/>
      <c r="X771" s="27"/>
      <c r="Y771" s="27"/>
      <c r="Z771" s="27"/>
      <c r="AA771" s="27"/>
      <c r="AB771" s="27"/>
      <c r="AC771" s="27"/>
      <c r="AD771" s="27"/>
      <c r="AE771" s="27"/>
      <c r="AF771" s="28"/>
      <c r="AG771" s="153"/>
      <c r="AH771" s="28"/>
      <c r="AI771" s="28"/>
      <c r="AJ771" s="28"/>
      <c r="AK771" s="28"/>
      <c r="AL771" s="28"/>
      <c r="AM771" s="28"/>
    </row>
    <row r="772" spans="1:39" ht="15.75" customHeight="1" x14ac:dyDescent="0.25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55"/>
      <c r="W772" s="27"/>
      <c r="X772" s="27"/>
      <c r="Y772" s="27"/>
      <c r="Z772" s="27"/>
      <c r="AA772" s="27"/>
      <c r="AB772" s="27"/>
      <c r="AC772" s="27"/>
      <c r="AD772" s="27"/>
      <c r="AE772" s="27"/>
      <c r="AF772" s="28"/>
      <c r="AG772" s="153"/>
      <c r="AH772" s="28"/>
      <c r="AI772" s="28"/>
      <c r="AJ772" s="28"/>
      <c r="AK772" s="28"/>
      <c r="AL772" s="28"/>
      <c r="AM772" s="28"/>
    </row>
    <row r="773" spans="1:39" ht="15.75" customHeight="1" x14ac:dyDescent="0.25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55"/>
      <c r="W773" s="27"/>
      <c r="X773" s="27"/>
      <c r="Y773" s="27"/>
      <c r="Z773" s="27"/>
      <c r="AA773" s="27"/>
      <c r="AB773" s="27"/>
      <c r="AC773" s="27"/>
      <c r="AD773" s="27"/>
      <c r="AE773" s="27"/>
      <c r="AF773" s="28"/>
      <c r="AG773" s="153"/>
      <c r="AH773" s="28"/>
      <c r="AI773" s="28"/>
      <c r="AJ773" s="28"/>
      <c r="AK773" s="28"/>
      <c r="AL773" s="28"/>
      <c r="AM773" s="28"/>
    </row>
    <row r="774" spans="1:39" ht="15.75" customHeight="1" x14ac:dyDescent="0.25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55"/>
      <c r="W774" s="27"/>
      <c r="X774" s="27"/>
      <c r="Y774" s="27"/>
      <c r="Z774" s="27"/>
      <c r="AA774" s="27"/>
      <c r="AB774" s="27"/>
      <c r="AC774" s="27"/>
      <c r="AD774" s="27"/>
      <c r="AE774" s="27"/>
      <c r="AF774" s="28"/>
      <c r="AG774" s="153"/>
      <c r="AH774" s="28"/>
      <c r="AI774" s="28"/>
      <c r="AJ774" s="28"/>
      <c r="AK774" s="28"/>
      <c r="AL774" s="28"/>
      <c r="AM774" s="28"/>
    </row>
    <row r="775" spans="1:39" ht="15.75" customHeight="1" x14ac:dyDescent="0.2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55"/>
      <c r="W775" s="27"/>
      <c r="X775" s="27"/>
      <c r="Y775" s="27"/>
      <c r="Z775" s="27"/>
      <c r="AA775" s="27"/>
      <c r="AB775" s="27"/>
      <c r="AC775" s="27"/>
      <c r="AD775" s="27"/>
      <c r="AE775" s="27"/>
      <c r="AF775" s="28"/>
      <c r="AG775" s="153"/>
      <c r="AH775" s="28"/>
      <c r="AI775" s="28"/>
      <c r="AJ775" s="28"/>
      <c r="AK775" s="28"/>
      <c r="AL775" s="28"/>
      <c r="AM775" s="28"/>
    </row>
    <row r="776" spans="1:39" ht="15.75" customHeight="1" x14ac:dyDescent="0.25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55"/>
      <c r="W776" s="27"/>
      <c r="X776" s="27"/>
      <c r="Y776" s="27"/>
      <c r="Z776" s="27"/>
      <c r="AA776" s="27"/>
      <c r="AB776" s="27"/>
      <c r="AC776" s="27"/>
      <c r="AD776" s="27"/>
      <c r="AE776" s="27"/>
      <c r="AF776" s="28"/>
      <c r="AG776" s="153"/>
      <c r="AH776" s="28"/>
      <c r="AI776" s="28"/>
      <c r="AJ776" s="28"/>
      <c r="AK776" s="28"/>
      <c r="AL776" s="28"/>
      <c r="AM776" s="28"/>
    </row>
    <row r="777" spans="1:39" ht="15.75" customHeight="1" x14ac:dyDescent="0.25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55"/>
      <c r="W777" s="27"/>
      <c r="X777" s="27"/>
      <c r="Y777" s="27"/>
      <c r="Z777" s="27"/>
      <c r="AA777" s="27"/>
      <c r="AB777" s="27"/>
      <c r="AC777" s="27"/>
      <c r="AD777" s="27"/>
      <c r="AE777" s="27"/>
      <c r="AF777" s="28"/>
      <c r="AG777" s="153"/>
      <c r="AH777" s="28"/>
      <c r="AI777" s="28"/>
      <c r="AJ777" s="28"/>
      <c r="AK777" s="28"/>
      <c r="AL777" s="28"/>
      <c r="AM777" s="28"/>
    </row>
    <row r="778" spans="1:39" ht="15.75" customHeight="1" x14ac:dyDescent="0.2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55"/>
      <c r="W778" s="27"/>
      <c r="X778" s="27"/>
      <c r="Y778" s="27"/>
      <c r="Z778" s="27"/>
      <c r="AA778" s="27"/>
      <c r="AB778" s="27"/>
      <c r="AC778" s="27"/>
      <c r="AD778" s="27"/>
      <c r="AE778" s="27"/>
      <c r="AF778" s="28"/>
      <c r="AG778" s="153"/>
      <c r="AH778" s="28"/>
      <c r="AI778" s="28"/>
      <c r="AJ778" s="28"/>
      <c r="AK778" s="28"/>
      <c r="AL778" s="28"/>
      <c r="AM778" s="28"/>
    </row>
    <row r="779" spans="1:39" ht="15.75" customHeight="1" x14ac:dyDescent="0.2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55"/>
      <c r="W779" s="27"/>
      <c r="X779" s="27"/>
      <c r="Y779" s="27"/>
      <c r="Z779" s="27"/>
      <c r="AA779" s="27"/>
      <c r="AB779" s="27"/>
      <c r="AC779" s="27"/>
      <c r="AD779" s="27"/>
      <c r="AE779" s="27"/>
      <c r="AF779" s="28"/>
      <c r="AG779" s="153"/>
      <c r="AH779" s="28"/>
      <c r="AI779" s="28"/>
      <c r="AJ779" s="28"/>
      <c r="AK779" s="28"/>
      <c r="AL779" s="28"/>
      <c r="AM779" s="28"/>
    </row>
    <row r="780" spans="1:39" ht="15.75" customHeight="1" x14ac:dyDescent="0.25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55"/>
      <c r="W780" s="27"/>
      <c r="X780" s="27"/>
      <c r="Y780" s="27"/>
      <c r="Z780" s="27"/>
      <c r="AA780" s="27"/>
      <c r="AB780" s="27"/>
      <c r="AC780" s="27"/>
      <c r="AD780" s="27"/>
      <c r="AE780" s="27"/>
      <c r="AF780" s="28"/>
      <c r="AG780" s="153"/>
      <c r="AH780" s="28"/>
      <c r="AI780" s="28"/>
      <c r="AJ780" s="28"/>
      <c r="AK780" s="28"/>
      <c r="AL780" s="28"/>
      <c r="AM780" s="28"/>
    </row>
    <row r="781" spans="1:39" ht="15.75" customHeight="1" x14ac:dyDescent="0.25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55"/>
      <c r="W781" s="27"/>
      <c r="X781" s="27"/>
      <c r="Y781" s="27"/>
      <c r="Z781" s="27"/>
      <c r="AA781" s="27"/>
      <c r="AB781" s="27"/>
      <c r="AC781" s="27"/>
      <c r="AD781" s="27"/>
      <c r="AE781" s="27"/>
      <c r="AF781" s="28"/>
      <c r="AG781" s="153"/>
      <c r="AH781" s="28"/>
      <c r="AI781" s="28"/>
      <c r="AJ781" s="28"/>
      <c r="AK781" s="28"/>
      <c r="AL781" s="28"/>
      <c r="AM781" s="28"/>
    </row>
    <row r="782" spans="1:39" ht="15.75" customHeight="1" x14ac:dyDescent="0.25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55"/>
      <c r="W782" s="27"/>
      <c r="X782" s="27"/>
      <c r="Y782" s="27"/>
      <c r="Z782" s="27"/>
      <c r="AA782" s="27"/>
      <c r="AB782" s="27"/>
      <c r="AC782" s="27"/>
      <c r="AD782" s="27"/>
      <c r="AE782" s="27"/>
      <c r="AF782" s="28"/>
      <c r="AG782" s="153"/>
      <c r="AH782" s="28"/>
      <c r="AI782" s="28"/>
      <c r="AJ782" s="28"/>
      <c r="AK782" s="28"/>
      <c r="AL782" s="28"/>
      <c r="AM782" s="28"/>
    </row>
    <row r="783" spans="1:39" ht="15.75" customHeight="1" x14ac:dyDescent="0.25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55"/>
      <c r="W783" s="27"/>
      <c r="X783" s="27"/>
      <c r="Y783" s="27"/>
      <c r="Z783" s="27"/>
      <c r="AA783" s="27"/>
      <c r="AB783" s="27"/>
      <c r="AC783" s="27"/>
      <c r="AD783" s="27"/>
      <c r="AE783" s="27"/>
      <c r="AF783" s="28"/>
      <c r="AG783" s="153"/>
      <c r="AH783" s="28"/>
      <c r="AI783" s="28"/>
      <c r="AJ783" s="28"/>
      <c r="AK783" s="28"/>
      <c r="AL783" s="28"/>
      <c r="AM783" s="28"/>
    </row>
    <row r="784" spans="1:39" ht="15.75" customHeight="1" x14ac:dyDescent="0.25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55"/>
      <c r="W784" s="27"/>
      <c r="X784" s="27"/>
      <c r="Y784" s="27"/>
      <c r="Z784" s="27"/>
      <c r="AA784" s="27"/>
      <c r="AB784" s="27"/>
      <c r="AC784" s="27"/>
      <c r="AD784" s="27"/>
      <c r="AE784" s="27"/>
      <c r="AF784" s="28"/>
      <c r="AG784" s="153"/>
      <c r="AH784" s="28"/>
      <c r="AI784" s="28"/>
      <c r="AJ784" s="28"/>
      <c r="AK784" s="28"/>
      <c r="AL784" s="28"/>
      <c r="AM784" s="28"/>
    </row>
    <row r="785" spans="1:39" ht="15.75" customHeight="1" x14ac:dyDescent="0.2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55"/>
      <c r="W785" s="27"/>
      <c r="X785" s="27"/>
      <c r="Y785" s="27"/>
      <c r="Z785" s="27"/>
      <c r="AA785" s="27"/>
      <c r="AB785" s="27"/>
      <c r="AC785" s="27"/>
      <c r="AD785" s="27"/>
      <c r="AE785" s="27"/>
      <c r="AF785" s="28"/>
      <c r="AG785" s="153"/>
      <c r="AH785" s="28"/>
      <c r="AI785" s="28"/>
      <c r="AJ785" s="28"/>
      <c r="AK785" s="28"/>
      <c r="AL785" s="28"/>
      <c r="AM785" s="28"/>
    </row>
    <row r="786" spans="1:39" ht="15.75" customHeight="1" x14ac:dyDescent="0.2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55"/>
      <c r="W786" s="27"/>
      <c r="X786" s="27"/>
      <c r="Y786" s="27"/>
      <c r="Z786" s="27"/>
      <c r="AA786" s="27"/>
      <c r="AB786" s="27"/>
      <c r="AC786" s="27"/>
      <c r="AD786" s="27"/>
      <c r="AE786" s="27"/>
      <c r="AF786" s="28"/>
      <c r="AG786" s="153"/>
      <c r="AH786" s="28"/>
      <c r="AI786" s="28"/>
      <c r="AJ786" s="28"/>
      <c r="AK786" s="28"/>
      <c r="AL786" s="28"/>
      <c r="AM786" s="28"/>
    </row>
    <row r="787" spans="1:39" ht="15.75" customHeight="1" x14ac:dyDescent="0.2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55"/>
      <c r="W787" s="27"/>
      <c r="X787" s="27"/>
      <c r="Y787" s="27"/>
      <c r="Z787" s="27"/>
      <c r="AA787" s="27"/>
      <c r="AB787" s="27"/>
      <c r="AC787" s="27"/>
      <c r="AD787" s="27"/>
      <c r="AE787" s="27"/>
      <c r="AF787" s="28"/>
      <c r="AG787" s="153"/>
      <c r="AH787" s="28"/>
      <c r="AI787" s="28"/>
      <c r="AJ787" s="28"/>
      <c r="AK787" s="28"/>
      <c r="AL787" s="28"/>
      <c r="AM787" s="28"/>
    </row>
    <row r="788" spans="1:39" ht="15.75" customHeight="1" x14ac:dyDescent="0.25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55"/>
      <c r="W788" s="27"/>
      <c r="X788" s="27"/>
      <c r="Y788" s="27"/>
      <c r="Z788" s="27"/>
      <c r="AA788" s="27"/>
      <c r="AB788" s="27"/>
      <c r="AC788" s="27"/>
      <c r="AD788" s="27"/>
      <c r="AE788" s="27"/>
      <c r="AF788" s="28"/>
      <c r="AG788" s="153"/>
      <c r="AH788" s="28"/>
      <c r="AI788" s="28"/>
      <c r="AJ788" s="28"/>
      <c r="AK788" s="28"/>
      <c r="AL788" s="28"/>
      <c r="AM788" s="28"/>
    </row>
    <row r="789" spans="1:39" ht="15.75" customHeight="1" x14ac:dyDescent="0.25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55"/>
      <c r="W789" s="27"/>
      <c r="X789" s="27"/>
      <c r="Y789" s="27"/>
      <c r="Z789" s="27"/>
      <c r="AA789" s="27"/>
      <c r="AB789" s="27"/>
      <c r="AC789" s="27"/>
      <c r="AD789" s="27"/>
      <c r="AE789" s="27"/>
      <c r="AF789" s="28"/>
      <c r="AG789" s="153"/>
      <c r="AH789" s="28"/>
      <c r="AI789" s="28"/>
      <c r="AJ789" s="28"/>
      <c r="AK789" s="28"/>
      <c r="AL789" s="28"/>
      <c r="AM789" s="28"/>
    </row>
    <row r="790" spans="1:39" ht="15.75" customHeight="1" x14ac:dyDescent="0.25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55"/>
      <c r="W790" s="27"/>
      <c r="X790" s="27"/>
      <c r="Y790" s="27"/>
      <c r="Z790" s="27"/>
      <c r="AA790" s="27"/>
      <c r="AB790" s="27"/>
      <c r="AC790" s="27"/>
      <c r="AD790" s="27"/>
      <c r="AE790" s="27"/>
      <c r="AF790" s="28"/>
      <c r="AG790" s="153"/>
      <c r="AH790" s="28"/>
      <c r="AI790" s="28"/>
      <c r="AJ790" s="28"/>
      <c r="AK790" s="28"/>
      <c r="AL790" s="28"/>
      <c r="AM790" s="28"/>
    </row>
    <row r="791" spans="1:39" ht="15.75" customHeight="1" x14ac:dyDescent="0.25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55"/>
      <c r="W791" s="27"/>
      <c r="X791" s="27"/>
      <c r="Y791" s="27"/>
      <c r="Z791" s="27"/>
      <c r="AA791" s="27"/>
      <c r="AB791" s="27"/>
      <c r="AC791" s="27"/>
      <c r="AD791" s="27"/>
      <c r="AE791" s="27"/>
      <c r="AF791" s="28"/>
      <c r="AG791" s="153"/>
      <c r="AH791" s="28"/>
      <c r="AI791" s="28"/>
      <c r="AJ791" s="28"/>
      <c r="AK791" s="28"/>
      <c r="AL791" s="28"/>
      <c r="AM791" s="28"/>
    </row>
    <row r="792" spans="1:39" ht="15.75" customHeight="1" x14ac:dyDescent="0.25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55"/>
      <c r="W792" s="27"/>
      <c r="X792" s="27"/>
      <c r="Y792" s="27"/>
      <c r="Z792" s="27"/>
      <c r="AA792" s="27"/>
      <c r="AB792" s="27"/>
      <c r="AC792" s="27"/>
      <c r="AD792" s="27"/>
      <c r="AE792" s="27"/>
      <c r="AF792" s="28"/>
      <c r="AG792" s="153"/>
      <c r="AH792" s="28"/>
      <c r="AI792" s="28"/>
      <c r="AJ792" s="28"/>
      <c r="AK792" s="28"/>
      <c r="AL792" s="28"/>
      <c r="AM792" s="28"/>
    </row>
    <row r="793" spans="1:39" ht="15.75" customHeight="1" x14ac:dyDescent="0.25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55"/>
      <c r="W793" s="27"/>
      <c r="X793" s="27"/>
      <c r="Y793" s="27"/>
      <c r="Z793" s="27"/>
      <c r="AA793" s="27"/>
      <c r="AB793" s="27"/>
      <c r="AC793" s="27"/>
      <c r="AD793" s="27"/>
      <c r="AE793" s="27"/>
      <c r="AF793" s="28"/>
      <c r="AG793" s="153"/>
      <c r="AH793" s="28"/>
      <c r="AI793" s="28"/>
      <c r="AJ793" s="28"/>
      <c r="AK793" s="28"/>
      <c r="AL793" s="28"/>
      <c r="AM793" s="28"/>
    </row>
    <row r="794" spans="1:39" ht="15.75" customHeight="1" x14ac:dyDescent="0.2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55"/>
      <c r="W794" s="27"/>
      <c r="X794" s="27"/>
      <c r="Y794" s="27"/>
      <c r="Z794" s="27"/>
      <c r="AA794" s="27"/>
      <c r="AB794" s="27"/>
      <c r="AC794" s="27"/>
      <c r="AD794" s="27"/>
      <c r="AE794" s="27"/>
      <c r="AF794" s="28"/>
      <c r="AG794" s="153"/>
      <c r="AH794" s="28"/>
      <c r="AI794" s="28"/>
      <c r="AJ794" s="28"/>
      <c r="AK794" s="28"/>
      <c r="AL794" s="28"/>
      <c r="AM794" s="28"/>
    </row>
    <row r="795" spans="1:39" ht="15.75" customHeight="1" x14ac:dyDescent="0.2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55"/>
      <c r="W795" s="27"/>
      <c r="X795" s="27"/>
      <c r="Y795" s="27"/>
      <c r="Z795" s="27"/>
      <c r="AA795" s="27"/>
      <c r="AB795" s="27"/>
      <c r="AC795" s="27"/>
      <c r="AD795" s="27"/>
      <c r="AE795" s="27"/>
      <c r="AF795" s="28"/>
      <c r="AG795" s="153"/>
      <c r="AH795" s="28"/>
      <c r="AI795" s="28"/>
      <c r="AJ795" s="28"/>
      <c r="AK795" s="28"/>
      <c r="AL795" s="28"/>
      <c r="AM795" s="28"/>
    </row>
    <row r="796" spans="1:39" ht="15.75" customHeight="1" x14ac:dyDescent="0.25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55"/>
      <c r="W796" s="27"/>
      <c r="X796" s="27"/>
      <c r="Y796" s="27"/>
      <c r="Z796" s="27"/>
      <c r="AA796" s="27"/>
      <c r="AB796" s="27"/>
      <c r="AC796" s="27"/>
      <c r="AD796" s="27"/>
      <c r="AE796" s="27"/>
      <c r="AF796" s="28"/>
      <c r="AG796" s="153"/>
      <c r="AH796" s="28"/>
      <c r="AI796" s="28"/>
      <c r="AJ796" s="28"/>
      <c r="AK796" s="28"/>
      <c r="AL796" s="28"/>
      <c r="AM796" s="28"/>
    </row>
    <row r="797" spans="1:39" ht="15.75" customHeight="1" x14ac:dyDescent="0.25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55"/>
      <c r="W797" s="27"/>
      <c r="X797" s="27"/>
      <c r="Y797" s="27"/>
      <c r="Z797" s="27"/>
      <c r="AA797" s="27"/>
      <c r="AB797" s="27"/>
      <c r="AC797" s="27"/>
      <c r="AD797" s="27"/>
      <c r="AE797" s="27"/>
      <c r="AF797" s="28"/>
      <c r="AG797" s="153"/>
      <c r="AH797" s="28"/>
      <c r="AI797" s="28"/>
      <c r="AJ797" s="28"/>
      <c r="AK797" s="28"/>
      <c r="AL797" s="28"/>
      <c r="AM797" s="28"/>
    </row>
    <row r="798" spans="1:39" ht="15.75" customHeight="1" x14ac:dyDescent="0.25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55"/>
      <c r="W798" s="27"/>
      <c r="X798" s="27"/>
      <c r="Y798" s="27"/>
      <c r="Z798" s="27"/>
      <c r="AA798" s="27"/>
      <c r="AB798" s="27"/>
      <c r="AC798" s="27"/>
      <c r="AD798" s="27"/>
      <c r="AE798" s="27"/>
      <c r="AF798" s="28"/>
      <c r="AG798" s="153"/>
      <c r="AH798" s="28"/>
      <c r="AI798" s="28"/>
      <c r="AJ798" s="28"/>
      <c r="AK798" s="28"/>
      <c r="AL798" s="28"/>
      <c r="AM798" s="28"/>
    </row>
    <row r="799" spans="1:39" ht="15.75" customHeight="1" x14ac:dyDescent="0.25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55"/>
      <c r="W799" s="27"/>
      <c r="X799" s="27"/>
      <c r="Y799" s="27"/>
      <c r="Z799" s="27"/>
      <c r="AA799" s="27"/>
      <c r="AB799" s="27"/>
      <c r="AC799" s="27"/>
      <c r="AD799" s="27"/>
      <c r="AE799" s="27"/>
      <c r="AF799" s="28"/>
      <c r="AG799" s="153"/>
      <c r="AH799" s="28"/>
      <c r="AI799" s="28"/>
      <c r="AJ799" s="28"/>
      <c r="AK799" s="28"/>
      <c r="AL799" s="28"/>
      <c r="AM799" s="28"/>
    </row>
    <row r="800" spans="1:39" ht="15.75" customHeight="1" x14ac:dyDescent="0.25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55"/>
      <c r="W800" s="27"/>
      <c r="X800" s="27"/>
      <c r="Y800" s="27"/>
      <c r="Z800" s="27"/>
      <c r="AA800" s="27"/>
      <c r="AB800" s="27"/>
      <c r="AC800" s="27"/>
      <c r="AD800" s="27"/>
      <c r="AE800" s="27"/>
      <c r="AF800" s="28"/>
      <c r="AG800" s="153"/>
      <c r="AH800" s="28"/>
      <c r="AI800" s="28"/>
      <c r="AJ800" s="28"/>
      <c r="AK800" s="28"/>
      <c r="AL800" s="28"/>
      <c r="AM800" s="28"/>
    </row>
    <row r="801" spans="1:39" ht="15.75" customHeight="1" x14ac:dyDescent="0.25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55"/>
      <c r="W801" s="27"/>
      <c r="X801" s="27"/>
      <c r="Y801" s="27"/>
      <c r="Z801" s="27"/>
      <c r="AA801" s="27"/>
      <c r="AB801" s="27"/>
      <c r="AC801" s="27"/>
      <c r="AD801" s="27"/>
      <c r="AE801" s="27"/>
      <c r="AF801" s="28"/>
      <c r="AG801" s="153"/>
      <c r="AH801" s="28"/>
      <c r="AI801" s="28"/>
      <c r="AJ801" s="28"/>
      <c r="AK801" s="28"/>
      <c r="AL801" s="28"/>
      <c r="AM801" s="28"/>
    </row>
    <row r="802" spans="1:39" ht="15.75" customHeight="1" x14ac:dyDescent="0.2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55"/>
      <c r="W802" s="27"/>
      <c r="X802" s="27"/>
      <c r="Y802" s="27"/>
      <c r="Z802" s="27"/>
      <c r="AA802" s="27"/>
      <c r="AB802" s="27"/>
      <c r="AC802" s="27"/>
      <c r="AD802" s="27"/>
      <c r="AE802" s="27"/>
      <c r="AF802" s="28"/>
      <c r="AG802" s="153"/>
      <c r="AH802" s="28"/>
      <c r="AI802" s="28"/>
      <c r="AJ802" s="28"/>
      <c r="AK802" s="28"/>
      <c r="AL802" s="28"/>
      <c r="AM802" s="28"/>
    </row>
    <row r="803" spans="1:39" ht="15.75" customHeight="1" x14ac:dyDescent="0.2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55"/>
      <c r="W803" s="27"/>
      <c r="X803" s="27"/>
      <c r="Y803" s="27"/>
      <c r="Z803" s="27"/>
      <c r="AA803" s="27"/>
      <c r="AB803" s="27"/>
      <c r="AC803" s="27"/>
      <c r="AD803" s="27"/>
      <c r="AE803" s="27"/>
      <c r="AF803" s="28"/>
      <c r="AG803" s="153"/>
      <c r="AH803" s="28"/>
      <c r="AI803" s="28"/>
      <c r="AJ803" s="28"/>
      <c r="AK803" s="28"/>
      <c r="AL803" s="28"/>
      <c r="AM803" s="28"/>
    </row>
    <row r="804" spans="1:39" ht="15.75" customHeight="1" x14ac:dyDescent="0.25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55"/>
      <c r="W804" s="27"/>
      <c r="X804" s="27"/>
      <c r="Y804" s="27"/>
      <c r="Z804" s="27"/>
      <c r="AA804" s="27"/>
      <c r="AB804" s="27"/>
      <c r="AC804" s="27"/>
      <c r="AD804" s="27"/>
      <c r="AE804" s="27"/>
      <c r="AF804" s="28"/>
      <c r="AG804" s="153"/>
      <c r="AH804" s="28"/>
      <c r="AI804" s="28"/>
      <c r="AJ804" s="28"/>
      <c r="AK804" s="28"/>
      <c r="AL804" s="28"/>
      <c r="AM804" s="28"/>
    </row>
    <row r="805" spans="1:39" ht="15.75" customHeight="1" x14ac:dyDescent="0.2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55"/>
      <c r="W805" s="27"/>
      <c r="X805" s="27"/>
      <c r="Y805" s="27"/>
      <c r="Z805" s="27"/>
      <c r="AA805" s="27"/>
      <c r="AB805" s="27"/>
      <c r="AC805" s="27"/>
      <c r="AD805" s="27"/>
      <c r="AE805" s="27"/>
      <c r="AF805" s="28"/>
      <c r="AG805" s="153"/>
      <c r="AH805" s="28"/>
      <c r="AI805" s="28"/>
      <c r="AJ805" s="28"/>
      <c r="AK805" s="28"/>
      <c r="AL805" s="28"/>
      <c r="AM805" s="28"/>
    </row>
    <row r="806" spans="1:39" ht="15.75" customHeight="1" x14ac:dyDescent="0.25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55"/>
      <c r="W806" s="27"/>
      <c r="X806" s="27"/>
      <c r="Y806" s="27"/>
      <c r="Z806" s="27"/>
      <c r="AA806" s="27"/>
      <c r="AB806" s="27"/>
      <c r="AC806" s="27"/>
      <c r="AD806" s="27"/>
      <c r="AE806" s="27"/>
      <c r="AF806" s="28"/>
      <c r="AG806" s="153"/>
      <c r="AH806" s="28"/>
      <c r="AI806" s="28"/>
      <c r="AJ806" s="28"/>
      <c r="AK806" s="28"/>
      <c r="AL806" s="28"/>
      <c r="AM806" s="28"/>
    </row>
    <row r="807" spans="1:39" ht="15.75" customHeight="1" x14ac:dyDescent="0.25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55"/>
      <c r="W807" s="27"/>
      <c r="X807" s="27"/>
      <c r="Y807" s="27"/>
      <c r="Z807" s="27"/>
      <c r="AA807" s="27"/>
      <c r="AB807" s="27"/>
      <c r="AC807" s="27"/>
      <c r="AD807" s="27"/>
      <c r="AE807" s="27"/>
      <c r="AF807" s="28"/>
      <c r="AG807" s="153"/>
      <c r="AH807" s="28"/>
      <c r="AI807" s="28"/>
      <c r="AJ807" s="28"/>
      <c r="AK807" s="28"/>
      <c r="AL807" s="28"/>
      <c r="AM807" s="28"/>
    </row>
    <row r="808" spans="1:39" ht="15.75" customHeight="1" x14ac:dyDescent="0.25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55"/>
      <c r="W808" s="27"/>
      <c r="X808" s="27"/>
      <c r="Y808" s="27"/>
      <c r="Z808" s="27"/>
      <c r="AA808" s="27"/>
      <c r="AB808" s="27"/>
      <c r="AC808" s="27"/>
      <c r="AD808" s="27"/>
      <c r="AE808" s="27"/>
      <c r="AF808" s="28"/>
      <c r="AG808" s="153"/>
      <c r="AH808" s="28"/>
      <c r="AI808" s="28"/>
      <c r="AJ808" s="28"/>
      <c r="AK808" s="28"/>
      <c r="AL808" s="28"/>
      <c r="AM808" s="28"/>
    </row>
    <row r="809" spans="1:39" ht="15.75" customHeight="1" x14ac:dyDescent="0.25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55"/>
      <c r="W809" s="27"/>
      <c r="X809" s="27"/>
      <c r="Y809" s="27"/>
      <c r="Z809" s="27"/>
      <c r="AA809" s="27"/>
      <c r="AB809" s="27"/>
      <c r="AC809" s="27"/>
      <c r="AD809" s="27"/>
      <c r="AE809" s="27"/>
      <c r="AF809" s="28"/>
      <c r="AG809" s="153"/>
      <c r="AH809" s="28"/>
      <c r="AI809" s="28"/>
      <c r="AJ809" s="28"/>
      <c r="AK809" s="28"/>
      <c r="AL809" s="28"/>
      <c r="AM809" s="28"/>
    </row>
    <row r="810" spans="1:39" ht="15.75" customHeight="1" x14ac:dyDescent="0.2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55"/>
      <c r="W810" s="27"/>
      <c r="X810" s="27"/>
      <c r="Y810" s="27"/>
      <c r="Z810" s="27"/>
      <c r="AA810" s="27"/>
      <c r="AB810" s="27"/>
      <c r="AC810" s="27"/>
      <c r="AD810" s="27"/>
      <c r="AE810" s="27"/>
      <c r="AF810" s="28"/>
      <c r="AG810" s="153"/>
      <c r="AH810" s="28"/>
      <c r="AI810" s="28"/>
      <c r="AJ810" s="28"/>
      <c r="AK810" s="28"/>
      <c r="AL810" s="28"/>
      <c r="AM810" s="28"/>
    </row>
    <row r="811" spans="1:39" ht="15.75" customHeight="1" x14ac:dyDescent="0.2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55"/>
      <c r="W811" s="27"/>
      <c r="X811" s="27"/>
      <c r="Y811" s="27"/>
      <c r="Z811" s="27"/>
      <c r="AA811" s="27"/>
      <c r="AB811" s="27"/>
      <c r="AC811" s="27"/>
      <c r="AD811" s="27"/>
      <c r="AE811" s="27"/>
      <c r="AF811" s="28"/>
      <c r="AG811" s="153"/>
      <c r="AH811" s="28"/>
      <c r="AI811" s="28"/>
      <c r="AJ811" s="28"/>
      <c r="AK811" s="28"/>
      <c r="AL811" s="28"/>
      <c r="AM811" s="28"/>
    </row>
    <row r="812" spans="1:39" ht="15.75" customHeight="1" x14ac:dyDescent="0.25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55"/>
      <c r="W812" s="27"/>
      <c r="X812" s="27"/>
      <c r="Y812" s="27"/>
      <c r="Z812" s="27"/>
      <c r="AA812" s="27"/>
      <c r="AB812" s="27"/>
      <c r="AC812" s="27"/>
      <c r="AD812" s="27"/>
      <c r="AE812" s="27"/>
      <c r="AF812" s="28"/>
      <c r="AG812" s="153"/>
      <c r="AH812" s="28"/>
      <c r="AI812" s="28"/>
      <c r="AJ812" s="28"/>
      <c r="AK812" s="28"/>
      <c r="AL812" s="28"/>
      <c r="AM812" s="28"/>
    </row>
    <row r="813" spans="1:39" ht="15.75" customHeight="1" x14ac:dyDescent="0.25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55"/>
      <c r="W813" s="27"/>
      <c r="X813" s="27"/>
      <c r="Y813" s="27"/>
      <c r="Z813" s="27"/>
      <c r="AA813" s="27"/>
      <c r="AB813" s="27"/>
      <c r="AC813" s="27"/>
      <c r="AD813" s="27"/>
      <c r="AE813" s="27"/>
      <c r="AF813" s="28"/>
      <c r="AG813" s="153"/>
      <c r="AH813" s="28"/>
      <c r="AI813" s="28"/>
      <c r="AJ813" s="28"/>
      <c r="AK813" s="28"/>
      <c r="AL813" s="28"/>
      <c r="AM813" s="28"/>
    </row>
    <row r="814" spans="1:39" ht="15.75" customHeight="1" x14ac:dyDescent="0.25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55"/>
      <c r="W814" s="27"/>
      <c r="X814" s="27"/>
      <c r="Y814" s="27"/>
      <c r="Z814" s="27"/>
      <c r="AA814" s="27"/>
      <c r="AB814" s="27"/>
      <c r="AC814" s="27"/>
      <c r="AD814" s="27"/>
      <c r="AE814" s="27"/>
      <c r="AF814" s="28"/>
      <c r="AG814" s="153"/>
      <c r="AH814" s="28"/>
      <c r="AI814" s="28"/>
      <c r="AJ814" s="28"/>
      <c r="AK814" s="28"/>
      <c r="AL814" s="28"/>
      <c r="AM814" s="28"/>
    </row>
    <row r="815" spans="1:39" ht="15.75" customHeight="1" x14ac:dyDescent="0.2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55"/>
      <c r="W815" s="27"/>
      <c r="X815" s="27"/>
      <c r="Y815" s="27"/>
      <c r="Z815" s="27"/>
      <c r="AA815" s="27"/>
      <c r="AB815" s="27"/>
      <c r="AC815" s="27"/>
      <c r="AD815" s="27"/>
      <c r="AE815" s="27"/>
      <c r="AF815" s="28"/>
      <c r="AG815" s="153"/>
      <c r="AH815" s="28"/>
      <c r="AI815" s="28"/>
      <c r="AJ815" s="28"/>
      <c r="AK815" s="28"/>
      <c r="AL815" s="28"/>
      <c r="AM815" s="28"/>
    </row>
    <row r="816" spans="1:39" ht="15.75" customHeight="1" x14ac:dyDescent="0.25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55"/>
      <c r="W816" s="27"/>
      <c r="X816" s="27"/>
      <c r="Y816" s="27"/>
      <c r="Z816" s="27"/>
      <c r="AA816" s="27"/>
      <c r="AB816" s="27"/>
      <c r="AC816" s="27"/>
      <c r="AD816" s="27"/>
      <c r="AE816" s="27"/>
      <c r="AF816" s="28"/>
      <c r="AG816" s="153"/>
      <c r="AH816" s="28"/>
      <c r="AI816" s="28"/>
      <c r="AJ816" s="28"/>
      <c r="AK816" s="28"/>
      <c r="AL816" s="28"/>
      <c r="AM816" s="28"/>
    </row>
    <row r="817" spans="1:39" ht="15.75" customHeight="1" x14ac:dyDescent="0.25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55"/>
      <c r="W817" s="27"/>
      <c r="X817" s="27"/>
      <c r="Y817" s="27"/>
      <c r="Z817" s="27"/>
      <c r="AA817" s="27"/>
      <c r="AB817" s="27"/>
      <c r="AC817" s="27"/>
      <c r="AD817" s="27"/>
      <c r="AE817" s="27"/>
      <c r="AF817" s="28"/>
      <c r="AG817" s="153"/>
      <c r="AH817" s="28"/>
      <c r="AI817" s="28"/>
      <c r="AJ817" s="28"/>
      <c r="AK817" s="28"/>
      <c r="AL817" s="28"/>
      <c r="AM817" s="28"/>
    </row>
    <row r="818" spans="1:39" ht="15.75" customHeight="1" x14ac:dyDescent="0.2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55"/>
      <c r="W818" s="27"/>
      <c r="X818" s="27"/>
      <c r="Y818" s="27"/>
      <c r="Z818" s="27"/>
      <c r="AA818" s="27"/>
      <c r="AB818" s="27"/>
      <c r="AC818" s="27"/>
      <c r="AD818" s="27"/>
      <c r="AE818" s="27"/>
      <c r="AF818" s="28"/>
      <c r="AG818" s="153"/>
      <c r="AH818" s="28"/>
      <c r="AI818" s="28"/>
      <c r="AJ818" s="28"/>
      <c r="AK818" s="28"/>
      <c r="AL818" s="28"/>
      <c r="AM818" s="28"/>
    </row>
    <row r="819" spans="1:39" ht="15.75" customHeight="1" x14ac:dyDescent="0.2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55"/>
      <c r="W819" s="27"/>
      <c r="X819" s="27"/>
      <c r="Y819" s="27"/>
      <c r="Z819" s="27"/>
      <c r="AA819" s="27"/>
      <c r="AB819" s="27"/>
      <c r="AC819" s="27"/>
      <c r="AD819" s="27"/>
      <c r="AE819" s="27"/>
      <c r="AF819" s="28"/>
      <c r="AG819" s="153"/>
      <c r="AH819" s="28"/>
      <c r="AI819" s="28"/>
      <c r="AJ819" s="28"/>
      <c r="AK819" s="28"/>
      <c r="AL819" s="28"/>
      <c r="AM819" s="28"/>
    </row>
    <row r="820" spans="1:39" ht="15.75" customHeight="1" x14ac:dyDescent="0.25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55"/>
      <c r="W820" s="27"/>
      <c r="X820" s="27"/>
      <c r="Y820" s="27"/>
      <c r="Z820" s="27"/>
      <c r="AA820" s="27"/>
      <c r="AB820" s="27"/>
      <c r="AC820" s="27"/>
      <c r="AD820" s="27"/>
      <c r="AE820" s="27"/>
      <c r="AF820" s="28"/>
      <c r="AG820" s="153"/>
      <c r="AH820" s="28"/>
      <c r="AI820" s="28"/>
      <c r="AJ820" s="28"/>
      <c r="AK820" s="28"/>
      <c r="AL820" s="28"/>
      <c r="AM820" s="28"/>
    </row>
    <row r="821" spans="1:39" ht="15.75" customHeight="1" x14ac:dyDescent="0.25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55"/>
      <c r="W821" s="27"/>
      <c r="X821" s="27"/>
      <c r="Y821" s="27"/>
      <c r="Z821" s="27"/>
      <c r="AA821" s="27"/>
      <c r="AB821" s="27"/>
      <c r="AC821" s="27"/>
      <c r="AD821" s="27"/>
      <c r="AE821" s="27"/>
      <c r="AF821" s="28"/>
      <c r="AG821" s="153"/>
      <c r="AH821" s="28"/>
      <c r="AI821" s="28"/>
      <c r="AJ821" s="28"/>
      <c r="AK821" s="28"/>
      <c r="AL821" s="28"/>
      <c r="AM821" s="28"/>
    </row>
    <row r="822" spans="1:39" ht="15.75" customHeight="1" x14ac:dyDescent="0.25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55"/>
      <c r="W822" s="27"/>
      <c r="X822" s="27"/>
      <c r="Y822" s="27"/>
      <c r="Z822" s="27"/>
      <c r="AA822" s="27"/>
      <c r="AB822" s="27"/>
      <c r="AC822" s="27"/>
      <c r="AD822" s="27"/>
      <c r="AE822" s="27"/>
      <c r="AF822" s="28"/>
      <c r="AG822" s="153"/>
      <c r="AH822" s="28"/>
      <c r="AI822" s="28"/>
      <c r="AJ822" s="28"/>
      <c r="AK822" s="28"/>
      <c r="AL822" s="28"/>
      <c r="AM822" s="28"/>
    </row>
    <row r="823" spans="1:39" ht="15.75" customHeight="1" x14ac:dyDescent="0.25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55"/>
      <c r="W823" s="27"/>
      <c r="X823" s="27"/>
      <c r="Y823" s="27"/>
      <c r="Z823" s="27"/>
      <c r="AA823" s="27"/>
      <c r="AB823" s="27"/>
      <c r="AC823" s="27"/>
      <c r="AD823" s="27"/>
      <c r="AE823" s="27"/>
      <c r="AF823" s="28"/>
      <c r="AG823" s="153"/>
      <c r="AH823" s="28"/>
      <c r="AI823" s="28"/>
      <c r="AJ823" s="28"/>
      <c r="AK823" s="28"/>
      <c r="AL823" s="28"/>
      <c r="AM823" s="28"/>
    </row>
    <row r="824" spans="1:39" ht="15.75" customHeight="1" x14ac:dyDescent="0.25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55"/>
      <c r="W824" s="27"/>
      <c r="X824" s="27"/>
      <c r="Y824" s="27"/>
      <c r="Z824" s="27"/>
      <c r="AA824" s="27"/>
      <c r="AB824" s="27"/>
      <c r="AC824" s="27"/>
      <c r="AD824" s="27"/>
      <c r="AE824" s="27"/>
      <c r="AF824" s="28"/>
      <c r="AG824" s="153"/>
      <c r="AH824" s="28"/>
      <c r="AI824" s="28"/>
      <c r="AJ824" s="28"/>
      <c r="AK824" s="28"/>
      <c r="AL824" s="28"/>
      <c r="AM824" s="28"/>
    </row>
    <row r="825" spans="1:39" ht="15.75" customHeight="1" x14ac:dyDescent="0.2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55"/>
      <c r="W825" s="27"/>
      <c r="X825" s="27"/>
      <c r="Y825" s="27"/>
      <c r="Z825" s="27"/>
      <c r="AA825" s="27"/>
      <c r="AB825" s="27"/>
      <c r="AC825" s="27"/>
      <c r="AD825" s="27"/>
      <c r="AE825" s="27"/>
      <c r="AF825" s="28"/>
      <c r="AG825" s="153"/>
      <c r="AH825" s="28"/>
      <c r="AI825" s="28"/>
      <c r="AJ825" s="28"/>
      <c r="AK825" s="28"/>
      <c r="AL825" s="28"/>
      <c r="AM825" s="28"/>
    </row>
    <row r="826" spans="1:39" ht="15.75" customHeight="1" x14ac:dyDescent="0.2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55"/>
      <c r="W826" s="27"/>
      <c r="X826" s="27"/>
      <c r="Y826" s="27"/>
      <c r="Z826" s="27"/>
      <c r="AA826" s="27"/>
      <c r="AB826" s="27"/>
      <c r="AC826" s="27"/>
      <c r="AD826" s="27"/>
      <c r="AE826" s="27"/>
      <c r="AF826" s="28"/>
      <c r="AG826" s="153"/>
      <c r="AH826" s="28"/>
      <c r="AI826" s="28"/>
      <c r="AJ826" s="28"/>
      <c r="AK826" s="28"/>
      <c r="AL826" s="28"/>
      <c r="AM826" s="28"/>
    </row>
    <row r="827" spans="1:39" ht="15.75" customHeight="1" x14ac:dyDescent="0.2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55"/>
      <c r="W827" s="27"/>
      <c r="X827" s="27"/>
      <c r="Y827" s="27"/>
      <c r="Z827" s="27"/>
      <c r="AA827" s="27"/>
      <c r="AB827" s="27"/>
      <c r="AC827" s="27"/>
      <c r="AD827" s="27"/>
      <c r="AE827" s="27"/>
      <c r="AF827" s="28"/>
      <c r="AG827" s="153"/>
      <c r="AH827" s="28"/>
      <c r="AI827" s="28"/>
      <c r="AJ827" s="28"/>
      <c r="AK827" s="28"/>
      <c r="AL827" s="28"/>
      <c r="AM827" s="28"/>
    </row>
    <row r="828" spans="1:39" ht="15.75" customHeight="1" x14ac:dyDescent="0.25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55"/>
      <c r="W828" s="27"/>
      <c r="X828" s="27"/>
      <c r="Y828" s="27"/>
      <c r="Z828" s="27"/>
      <c r="AA828" s="27"/>
      <c r="AB828" s="27"/>
      <c r="AC828" s="27"/>
      <c r="AD828" s="27"/>
      <c r="AE828" s="27"/>
      <c r="AF828" s="28"/>
      <c r="AG828" s="153"/>
      <c r="AH828" s="28"/>
      <c r="AI828" s="28"/>
      <c r="AJ828" s="28"/>
      <c r="AK828" s="28"/>
      <c r="AL828" s="28"/>
      <c r="AM828" s="28"/>
    </row>
    <row r="829" spans="1:39" ht="15.75" customHeight="1" x14ac:dyDescent="0.25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55"/>
      <c r="W829" s="27"/>
      <c r="X829" s="27"/>
      <c r="Y829" s="27"/>
      <c r="Z829" s="27"/>
      <c r="AA829" s="27"/>
      <c r="AB829" s="27"/>
      <c r="AC829" s="27"/>
      <c r="AD829" s="27"/>
      <c r="AE829" s="27"/>
      <c r="AF829" s="28"/>
      <c r="AG829" s="153"/>
      <c r="AH829" s="28"/>
      <c r="AI829" s="28"/>
      <c r="AJ829" s="28"/>
      <c r="AK829" s="28"/>
      <c r="AL829" s="28"/>
      <c r="AM829" s="28"/>
    </row>
    <row r="830" spans="1:39" ht="15.75" customHeight="1" x14ac:dyDescent="0.25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55"/>
      <c r="W830" s="27"/>
      <c r="X830" s="27"/>
      <c r="Y830" s="27"/>
      <c r="Z830" s="27"/>
      <c r="AA830" s="27"/>
      <c r="AB830" s="27"/>
      <c r="AC830" s="27"/>
      <c r="AD830" s="27"/>
      <c r="AE830" s="27"/>
      <c r="AF830" s="28"/>
      <c r="AG830" s="153"/>
      <c r="AH830" s="28"/>
      <c r="AI830" s="28"/>
      <c r="AJ830" s="28"/>
      <c r="AK830" s="28"/>
      <c r="AL830" s="28"/>
      <c r="AM830" s="28"/>
    </row>
    <row r="831" spans="1:39" ht="15.75" customHeight="1" x14ac:dyDescent="0.25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55"/>
      <c r="W831" s="27"/>
      <c r="X831" s="27"/>
      <c r="Y831" s="27"/>
      <c r="Z831" s="27"/>
      <c r="AA831" s="27"/>
      <c r="AB831" s="27"/>
      <c r="AC831" s="27"/>
      <c r="AD831" s="27"/>
      <c r="AE831" s="27"/>
      <c r="AF831" s="28"/>
      <c r="AG831" s="153"/>
      <c r="AH831" s="28"/>
      <c r="AI831" s="28"/>
      <c r="AJ831" s="28"/>
      <c r="AK831" s="28"/>
      <c r="AL831" s="28"/>
      <c r="AM831" s="28"/>
    </row>
    <row r="832" spans="1:39" ht="15.75" customHeight="1" x14ac:dyDescent="0.25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55"/>
      <c r="W832" s="27"/>
      <c r="X832" s="27"/>
      <c r="Y832" s="27"/>
      <c r="Z832" s="27"/>
      <c r="AA832" s="27"/>
      <c r="AB832" s="27"/>
      <c r="AC832" s="27"/>
      <c r="AD832" s="27"/>
      <c r="AE832" s="27"/>
      <c r="AF832" s="28"/>
      <c r="AG832" s="153"/>
      <c r="AH832" s="28"/>
      <c r="AI832" s="28"/>
      <c r="AJ832" s="28"/>
      <c r="AK832" s="28"/>
      <c r="AL832" s="28"/>
      <c r="AM832" s="28"/>
    </row>
    <row r="833" spans="1:39" ht="15.75" customHeight="1" x14ac:dyDescent="0.25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55"/>
      <c r="W833" s="27"/>
      <c r="X833" s="27"/>
      <c r="Y833" s="27"/>
      <c r="Z833" s="27"/>
      <c r="AA833" s="27"/>
      <c r="AB833" s="27"/>
      <c r="AC833" s="27"/>
      <c r="AD833" s="27"/>
      <c r="AE833" s="27"/>
      <c r="AF833" s="28"/>
      <c r="AG833" s="153"/>
      <c r="AH833" s="28"/>
      <c r="AI833" s="28"/>
      <c r="AJ833" s="28"/>
      <c r="AK833" s="28"/>
      <c r="AL833" s="28"/>
      <c r="AM833" s="28"/>
    </row>
    <row r="834" spans="1:39" ht="15.75" customHeight="1" x14ac:dyDescent="0.2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55"/>
      <c r="W834" s="27"/>
      <c r="X834" s="27"/>
      <c r="Y834" s="27"/>
      <c r="Z834" s="27"/>
      <c r="AA834" s="27"/>
      <c r="AB834" s="27"/>
      <c r="AC834" s="27"/>
      <c r="AD834" s="27"/>
      <c r="AE834" s="27"/>
      <c r="AF834" s="28"/>
      <c r="AG834" s="153"/>
      <c r="AH834" s="28"/>
      <c r="AI834" s="28"/>
      <c r="AJ834" s="28"/>
      <c r="AK834" s="28"/>
      <c r="AL834" s="28"/>
      <c r="AM834" s="28"/>
    </row>
    <row r="835" spans="1:39" ht="15.75" customHeight="1" x14ac:dyDescent="0.2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55"/>
      <c r="W835" s="27"/>
      <c r="X835" s="27"/>
      <c r="Y835" s="27"/>
      <c r="Z835" s="27"/>
      <c r="AA835" s="27"/>
      <c r="AB835" s="27"/>
      <c r="AC835" s="27"/>
      <c r="AD835" s="27"/>
      <c r="AE835" s="27"/>
      <c r="AF835" s="28"/>
      <c r="AG835" s="153"/>
      <c r="AH835" s="28"/>
      <c r="AI835" s="28"/>
      <c r="AJ835" s="28"/>
      <c r="AK835" s="28"/>
      <c r="AL835" s="28"/>
      <c r="AM835" s="28"/>
    </row>
    <row r="836" spans="1:39" ht="15.75" customHeight="1" x14ac:dyDescent="0.25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55"/>
      <c r="W836" s="27"/>
      <c r="X836" s="27"/>
      <c r="Y836" s="27"/>
      <c r="Z836" s="27"/>
      <c r="AA836" s="27"/>
      <c r="AB836" s="27"/>
      <c r="AC836" s="27"/>
      <c r="AD836" s="27"/>
      <c r="AE836" s="27"/>
      <c r="AF836" s="28"/>
      <c r="AG836" s="153"/>
      <c r="AH836" s="28"/>
      <c r="AI836" s="28"/>
      <c r="AJ836" s="28"/>
      <c r="AK836" s="28"/>
      <c r="AL836" s="28"/>
      <c r="AM836" s="28"/>
    </row>
    <row r="837" spans="1:39" ht="15.75" customHeight="1" x14ac:dyDescent="0.25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55"/>
      <c r="W837" s="27"/>
      <c r="X837" s="27"/>
      <c r="Y837" s="27"/>
      <c r="Z837" s="27"/>
      <c r="AA837" s="27"/>
      <c r="AB837" s="27"/>
      <c r="AC837" s="27"/>
      <c r="AD837" s="27"/>
      <c r="AE837" s="27"/>
      <c r="AF837" s="28"/>
      <c r="AG837" s="153"/>
      <c r="AH837" s="28"/>
      <c r="AI837" s="28"/>
      <c r="AJ837" s="28"/>
      <c r="AK837" s="28"/>
      <c r="AL837" s="28"/>
      <c r="AM837" s="28"/>
    </row>
    <row r="838" spans="1:39" ht="15.75" customHeight="1" x14ac:dyDescent="0.25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55"/>
      <c r="W838" s="27"/>
      <c r="X838" s="27"/>
      <c r="Y838" s="27"/>
      <c r="Z838" s="27"/>
      <c r="AA838" s="27"/>
      <c r="AB838" s="27"/>
      <c r="AC838" s="27"/>
      <c r="AD838" s="27"/>
      <c r="AE838" s="27"/>
      <c r="AF838" s="28"/>
      <c r="AG838" s="153"/>
      <c r="AH838" s="28"/>
      <c r="AI838" s="28"/>
      <c r="AJ838" s="28"/>
      <c r="AK838" s="28"/>
      <c r="AL838" s="28"/>
      <c r="AM838" s="28"/>
    </row>
    <row r="839" spans="1:39" ht="15.75" customHeight="1" x14ac:dyDescent="0.25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55"/>
      <c r="W839" s="27"/>
      <c r="X839" s="27"/>
      <c r="Y839" s="27"/>
      <c r="Z839" s="27"/>
      <c r="AA839" s="27"/>
      <c r="AB839" s="27"/>
      <c r="AC839" s="27"/>
      <c r="AD839" s="27"/>
      <c r="AE839" s="27"/>
      <c r="AF839" s="28"/>
      <c r="AG839" s="153"/>
      <c r="AH839" s="28"/>
      <c r="AI839" s="28"/>
      <c r="AJ839" s="28"/>
      <c r="AK839" s="28"/>
      <c r="AL839" s="28"/>
      <c r="AM839" s="28"/>
    </row>
    <row r="840" spans="1:39" ht="15.75" customHeight="1" x14ac:dyDescent="0.25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55"/>
      <c r="W840" s="27"/>
      <c r="X840" s="27"/>
      <c r="Y840" s="27"/>
      <c r="Z840" s="27"/>
      <c r="AA840" s="27"/>
      <c r="AB840" s="27"/>
      <c r="AC840" s="27"/>
      <c r="AD840" s="27"/>
      <c r="AE840" s="27"/>
      <c r="AF840" s="28"/>
      <c r="AG840" s="153"/>
      <c r="AH840" s="28"/>
      <c r="AI840" s="28"/>
      <c r="AJ840" s="28"/>
      <c r="AK840" s="28"/>
      <c r="AL840" s="28"/>
      <c r="AM840" s="28"/>
    </row>
    <row r="841" spans="1:39" ht="15.75" customHeight="1" x14ac:dyDescent="0.25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55"/>
      <c r="W841" s="27"/>
      <c r="X841" s="27"/>
      <c r="Y841" s="27"/>
      <c r="Z841" s="27"/>
      <c r="AA841" s="27"/>
      <c r="AB841" s="27"/>
      <c r="AC841" s="27"/>
      <c r="AD841" s="27"/>
      <c r="AE841" s="27"/>
      <c r="AF841" s="28"/>
      <c r="AG841" s="153"/>
      <c r="AH841" s="28"/>
      <c r="AI841" s="28"/>
      <c r="AJ841" s="28"/>
      <c r="AK841" s="28"/>
      <c r="AL841" s="28"/>
      <c r="AM841" s="28"/>
    </row>
    <row r="842" spans="1:39" ht="15.75" customHeight="1" x14ac:dyDescent="0.2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55"/>
      <c r="W842" s="27"/>
      <c r="X842" s="27"/>
      <c r="Y842" s="27"/>
      <c r="Z842" s="27"/>
      <c r="AA842" s="27"/>
      <c r="AB842" s="27"/>
      <c r="AC842" s="27"/>
      <c r="AD842" s="27"/>
      <c r="AE842" s="27"/>
      <c r="AF842" s="28"/>
      <c r="AG842" s="153"/>
      <c r="AH842" s="28"/>
      <c r="AI842" s="28"/>
      <c r="AJ842" s="28"/>
      <c r="AK842" s="28"/>
      <c r="AL842" s="28"/>
      <c r="AM842" s="28"/>
    </row>
    <row r="843" spans="1:39" ht="15.75" customHeight="1" x14ac:dyDescent="0.2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55"/>
      <c r="W843" s="27"/>
      <c r="X843" s="27"/>
      <c r="Y843" s="27"/>
      <c r="Z843" s="27"/>
      <c r="AA843" s="27"/>
      <c r="AB843" s="27"/>
      <c r="AC843" s="27"/>
      <c r="AD843" s="27"/>
      <c r="AE843" s="27"/>
      <c r="AF843" s="28"/>
      <c r="AG843" s="153"/>
      <c r="AH843" s="28"/>
      <c r="AI843" s="28"/>
      <c r="AJ843" s="28"/>
      <c r="AK843" s="28"/>
      <c r="AL843" s="28"/>
      <c r="AM843" s="28"/>
    </row>
    <row r="844" spans="1:39" ht="15.75" customHeight="1" x14ac:dyDescent="0.25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55"/>
      <c r="W844" s="27"/>
      <c r="X844" s="27"/>
      <c r="Y844" s="27"/>
      <c r="Z844" s="27"/>
      <c r="AA844" s="27"/>
      <c r="AB844" s="27"/>
      <c r="AC844" s="27"/>
      <c r="AD844" s="27"/>
      <c r="AE844" s="27"/>
      <c r="AF844" s="28"/>
      <c r="AG844" s="153"/>
      <c r="AH844" s="28"/>
      <c r="AI844" s="28"/>
      <c r="AJ844" s="28"/>
      <c r="AK844" s="28"/>
      <c r="AL844" s="28"/>
      <c r="AM844" s="28"/>
    </row>
    <row r="845" spans="1:39" ht="15.75" customHeight="1" x14ac:dyDescent="0.2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55"/>
      <c r="W845" s="27"/>
      <c r="X845" s="27"/>
      <c r="Y845" s="27"/>
      <c r="Z845" s="27"/>
      <c r="AA845" s="27"/>
      <c r="AB845" s="27"/>
      <c r="AC845" s="27"/>
      <c r="AD845" s="27"/>
      <c r="AE845" s="27"/>
      <c r="AF845" s="28"/>
      <c r="AG845" s="153"/>
      <c r="AH845" s="28"/>
      <c r="AI845" s="28"/>
      <c r="AJ845" s="28"/>
      <c r="AK845" s="28"/>
      <c r="AL845" s="28"/>
      <c r="AM845" s="28"/>
    </row>
    <row r="846" spans="1:39" ht="15.75" customHeight="1" x14ac:dyDescent="0.25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55"/>
      <c r="W846" s="27"/>
      <c r="X846" s="27"/>
      <c r="Y846" s="27"/>
      <c r="Z846" s="27"/>
      <c r="AA846" s="27"/>
      <c r="AB846" s="27"/>
      <c r="AC846" s="27"/>
      <c r="AD846" s="27"/>
      <c r="AE846" s="27"/>
      <c r="AF846" s="28"/>
      <c r="AG846" s="153"/>
      <c r="AH846" s="28"/>
      <c r="AI846" s="28"/>
      <c r="AJ846" s="28"/>
      <c r="AK846" s="28"/>
      <c r="AL846" s="28"/>
      <c r="AM846" s="28"/>
    </row>
    <row r="847" spans="1:39" ht="15.75" customHeight="1" x14ac:dyDescent="0.25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55"/>
      <c r="W847" s="27"/>
      <c r="X847" s="27"/>
      <c r="Y847" s="27"/>
      <c r="Z847" s="27"/>
      <c r="AA847" s="27"/>
      <c r="AB847" s="27"/>
      <c r="AC847" s="27"/>
      <c r="AD847" s="27"/>
      <c r="AE847" s="27"/>
      <c r="AF847" s="28"/>
      <c r="AG847" s="153"/>
      <c r="AH847" s="28"/>
      <c r="AI847" s="28"/>
      <c r="AJ847" s="28"/>
      <c r="AK847" s="28"/>
      <c r="AL847" s="28"/>
      <c r="AM847" s="28"/>
    </row>
    <row r="848" spans="1:39" ht="15.75" customHeight="1" x14ac:dyDescent="0.25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55"/>
      <c r="W848" s="27"/>
      <c r="X848" s="27"/>
      <c r="Y848" s="27"/>
      <c r="Z848" s="27"/>
      <c r="AA848" s="27"/>
      <c r="AB848" s="27"/>
      <c r="AC848" s="27"/>
      <c r="AD848" s="27"/>
      <c r="AE848" s="27"/>
      <c r="AF848" s="28"/>
      <c r="AG848" s="153"/>
      <c r="AH848" s="28"/>
      <c r="AI848" s="28"/>
      <c r="AJ848" s="28"/>
      <c r="AK848" s="28"/>
      <c r="AL848" s="28"/>
      <c r="AM848" s="28"/>
    </row>
    <row r="849" spans="1:39" ht="15.75" customHeight="1" x14ac:dyDescent="0.25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55"/>
      <c r="W849" s="27"/>
      <c r="X849" s="27"/>
      <c r="Y849" s="27"/>
      <c r="Z849" s="27"/>
      <c r="AA849" s="27"/>
      <c r="AB849" s="27"/>
      <c r="AC849" s="27"/>
      <c r="AD849" s="27"/>
      <c r="AE849" s="27"/>
      <c r="AF849" s="28"/>
      <c r="AG849" s="153"/>
      <c r="AH849" s="28"/>
      <c r="AI849" s="28"/>
      <c r="AJ849" s="28"/>
      <c r="AK849" s="28"/>
      <c r="AL849" s="28"/>
      <c r="AM849" s="28"/>
    </row>
    <row r="850" spans="1:39" ht="15.75" customHeight="1" x14ac:dyDescent="0.25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55"/>
      <c r="W850" s="27"/>
      <c r="X850" s="27"/>
      <c r="Y850" s="27"/>
      <c r="Z850" s="27"/>
      <c r="AA850" s="27"/>
      <c r="AB850" s="27"/>
      <c r="AC850" s="27"/>
      <c r="AD850" s="27"/>
      <c r="AE850" s="27"/>
      <c r="AF850" s="28"/>
      <c r="AG850" s="153"/>
      <c r="AH850" s="28"/>
      <c r="AI850" s="28"/>
      <c r="AJ850" s="28"/>
      <c r="AK850" s="28"/>
      <c r="AL850" s="28"/>
      <c r="AM850" s="28"/>
    </row>
    <row r="851" spans="1:39" ht="15.75" customHeight="1" x14ac:dyDescent="0.25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55"/>
      <c r="W851" s="27"/>
      <c r="X851" s="27"/>
      <c r="Y851" s="27"/>
      <c r="Z851" s="27"/>
      <c r="AA851" s="27"/>
      <c r="AB851" s="27"/>
      <c r="AC851" s="27"/>
      <c r="AD851" s="27"/>
      <c r="AE851" s="27"/>
      <c r="AF851" s="28"/>
      <c r="AG851" s="153"/>
      <c r="AH851" s="28"/>
      <c r="AI851" s="28"/>
      <c r="AJ851" s="28"/>
      <c r="AK851" s="28"/>
      <c r="AL851" s="28"/>
      <c r="AM851" s="28"/>
    </row>
    <row r="852" spans="1:39" ht="15.75" customHeight="1" x14ac:dyDescent="0.25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55"/>
      <c r="W852" s="27"/>
      <c r="X852" s="27"/>
      <c r="Y852" s="27"/>
      <c r="Z852" s="27"/>
      <c r="AA852" s="27"/>
      <c r="AB852" s="27"/>
      <c r="AC852" s="27"/>
      <c r="AD852" s="27"/>
      <c r="AE852" s="27"/>
      <c r="AF852" s="28"/>
      <c r="AG852" s="153"/>
      <c r="AH852" s="28"/>
      <c r="AI852" s="28"/>
      <c r="AJ852" s="28"/>
      <c r="AK852" s="28"/>
      <c r="AL852" s="28"/>
      <c r="AM852" s="28"/>
    </row>
    <row r="853" spans="1:39" ht="15.75" customHeight="1" x14ac:dyDescent="0.25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55"/>
      <c r="W853" s="27"/>
      <c r="X853" s="27"/>
      <c r="Y853" s="27"/>
      <c r="Z853" s="27"/>
      <c r="AA853" s="27"/>
      <c r="AB853" s="27"/>
      <c r="AC853" s="27"/>
      <c r="AD853" s="27"/>
      <c r="AE853" s="27"/>
      <c r="AF853" s="28"/>
      <c r="AG853" s="153"/>
      <c r="AH853" s="28"/>
      <c r="AI853" s="28"/>
      <c r="AJ853" s="28"/>
      <c r="AK853" s="28"/>
      <c r="AL853" s="28"/>
      <c r="AM853" s="28"/>
    </row>
    <row r="854" spans="1:39" ht="15.75" customHeight="1" x14ac:dyDescent="0.25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55"/>
      <c r="W854" s="27"/>
      <c r="X854" s="27"/>
      <c r="Y854" s="27"/>
      <c r="Z854" s="27"/>
      <c r="AA854" s="27"/>
      <c r="AB854" s="27"/>
      <c r="AC854" s="27"/>
      <c r="AD854" s="27"/>
      <c r="AE854" s="27"/>
      <c r="AF854" s="28"/>
      <c r="AG854" s="153"/>
      <c r="AH854" s="28"/>
      <c r="AI854" s="28"/>
      <c r="AJ854" s="28"/>
      <c r="AK854" s="28"/>
      <c r="AL854" s="28"/>
      <c r="AM854" s="28"/>
    </row>
    <row r="855" spans="1:39" ht="15.75" customHeight="1" x14ac:dyDescent="0.2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55"/>
      <c r="W855" s="27"/>
      <c r="X855" s="27"/>
      <c r="Y855" s="27"/>
      <c r="Z855" s="27"/>
      <c r="AA855" s="27"/>
      <c r="AB855" s="27"/>
      <c r="AC855" s="27"/>
      <c r="AD855" s="27"/>
      <c r="AE855" s="27"/>
      <c r="AF855" s="28"/>
      <c r="AG855" s="153"/>
      <c r="AH855" s="28"/>
      <c r="AI855" s="28"/>
      <c r="AJ855" s="28"/>
      <c r="AK855" s="28"/>
      <c r="AL855" s="28"/>
      <c r="AM855" s="28"/>
    </row>
    <row r="856" spans="1:39" ht="15.75" customHeight="1" x14ac:dyDescent="0.25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55"/>
      <c r="W856" s="27"/>
      <c r="X856" s="27"/>
      <c r="Y856" s="27"/>
      <c r="Z856" s="27"/>
      <c r="AA856" s="27"/>
      <c r="AB856" s="27"/>
      <c r="AC856" s="27"/>
      <c r="AD856" s="27"/>
      <c r="AE856" s="27"/>
      <c r="AF856" s="28"/>
      <c r="AG856" s="153"/>
      <c r="AH856" s="28"/>
      <c r="AI856" s="28"/>
      <c r="AJ856" s="28"/>
      <c r="AK856" s="28"/>
      <c r="AL856" s="28"/>
      <c r="AM856" s="28"/>
    </row>
    <row r="857" spans="1:39" ht="15.75" customHeight="1" x14ac:dyDescent="0.25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55"/>
      <c r="W857" s="27"/>
      <c r="X857" s="27"/>
      <c r="Y857" s="27"/>
      <c r="Z857" s="27"/>
      <c r="AA857" s="27"/>
      <c r="AB857" s="27"/>
      <c r="AC857" s="27"/>
      <c r="AD857" s="27"/>
      <c r="AE857" s="27"/>
      <c r="AF857" s="28"/>
      <c r="AG857" s="153"/>
      <c r="AH857" s="28"/>
      <c r="AI857" s="28"/>
      <c r="AJ857" s="28"/>
      <c r="AK857" s="28"/>
      <c r="AL857" s="28"/>
      <c r="AM857" s="28"/>
    </row>
    <row r="858" spans="1:39" ht="15.75" customHeight="1" x14ac:dyDescent="0.25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55"/>
      <c r="W858" s="27"/>
      <c r="X858" s="27"/>
      <c r="Y858" s="27"/>
      <c r="Z858" s="27"/>
      <c r="AA858" s="27"/>
      <c r="AB858" s="27"/>
      <c r="AC858" s="27"/>
      <c r="AD858" s="27"/>
      <c r="AE858" s="27"/>
      <c r="AF858" s="28"/>
      <c r="AG858" s="153"/>
      <c r="AH858" s="28"/>
      <c r="AI858" s="28"/>
      <c r="AJ858" s="28"/>
      <c r="AK858" s="28"/>
      <c r="AL858" s="28"/>
      <c r="AM858" s="28"/>
    </row>
    <row r="859" spans="1:39" ht="15.75" customHeight="1" x14ac:dyDescent="0.25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55"/>
      <c r="W859" s="27"/>
      <c r="X859" s="27"/>
      <c r="Y859" s="27"/>
      <c r="Z859" s="27"/>
      <c r="AA859" s="27"/>
      <c r="AB859" s="27"/>
      <c r="AC859" s="27"/>
      <c r="AD859" s="27"/>
      <c r="AE859" s="27"/>
      <c r="AF859" s="28"/>
      <c r="AG859" s="153"/>
      <c r="AH859" s="28"/>
      <c r="AI859" s="28"/>
      <c r="AJ859" s="28"/>
      <c r="AK859" s="28"/>
      <c r="AL859" s="28"/>
      <c r="AM859" s="28"/>
    </row>
    <row r="860" spans="1:39" ht="15.75" customHeight="1" x14ac:dyDescent="0.25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55"/>
      <c r="W860" s="27"/>
      <c r="X860" s="27"/>
      <c r="Y860" s="27"/>
      <c r="Z860" s="27"/>
      <c r="AA860" s="27"/>
      <c r="AB860" s="27"/>
      <c r="AC860" s="27"/>
      <c r="AD860" s="27"/>
      <c r="AE860" s="27"/>
      <c r="AF860" s="28"/>
      <c r="AG860" s="153"/>
      <c r="AH860" s="28"/>
      <c r="AI860" s="28"/>
      <c r="AJ860" s="28"/>
      <c r="AK860" s="28"/>
      <c r="AL860" s="28"/>
      <c r="AM860" s="28"/>
    </row>
    <row r="861" spans="1:39" ht="15.75" customHeight="1" x14ac:dyDescent="0.25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55"/>
      <c r="W861" s="27"/>
      <c r="X861" s="27"/>
      <c r="Y861" s="27"/>
      <c r="Z861" s="27"/>
      <c r="AA861" s="27"/>
      <c r="AB861" s="27"/>
      <c r="AC861" s="27"/>
      <c r="AD861" s="27"/>
      <c r="AE861" s="27"/>
      <c r="AF861" s="28"/>
      <c r="AG861" s="153"/>
      <c r="AH861" s="28"/>
      <c r="AI861" s="28"/>
      <c r="AJ861" s="28"/>
      <c r="AK861" s="28"/>
      <c r="AL861" s="28"/>
      <c r="AM861" s="28"/>
    </row>
    <row r="862" spans="1:39" ht="15.75" customHeight="1" x14ac:dyDescent="0.25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55"/>
      <c r="W862" s="27"/>
      <c r="X862" s="27"/>
      <c r="Y862" s="27"/>
      <c r="Z862" s="27"/>
      <c r="AA862" s="27"/>
      <c r="AB862" s="27"/>
      <c r="AC862" s="27"/>
      <c r="AD862" s="27"/>
      <c r="AE862" s="27"/>
      <c r="AF862" s="28"/>
      <c r="AG862" s="153"/>
      <c r="AH862" s="28"/>
      <c r="AI862" s="28"/>
      <c r="AJ862" s="28"/>
      <c r="AK862" s="28"/>
      <c r="AL862" s="28"/>
      <c r="AM862" s="28"/>
    </row>
    <row r="863" spans="1:39" ht="15.75" customHeight="1" x14ac:dyDescent="0.25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55"/>
      <c r="W863" s="27"/>
      <c r="X863" s="27"/>
      <c r="Y863" s="27"/>
      <c r="Z863" s="27"/>
      <c r="AA863" s="27"/>
      <c r="AB863" s="27"/>
      <c r="AC863" s="27"/>
      <c r="AD863" s="27"/>
      <c r="AE863" s="27"/>
      <c r="AF863" s="28"/>
      <c r="AG863" s="153"/>
      <c r="AH863" s="28"/>
      <c r="AI863" s="28"/>
      <c r="AJ863" s="28"/>
      <c r="AK863" s="28"/>
      <c r="AL863" s="28"/>
      <c r="AM863" s="28"/>
    </row>
    <row r="864" spans="1:39" ht="15.75" customHeight="1" x14ac:dyDescent="0.25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55"/>
      <c r="W864" s="27"/>
      <c r="X864" s="27"/>
      <c r="Y864" s="27"/>
      <c r="Z864" s="27"/>
      <c r="AA864" s="27"/>
      <c r="AB864" s="27"/>
      <c r="AC864" s="27"/>
      <c r="AD864" s="27"/>
      <c r="AE864" s="27"/>
      <c r="AF864" s="28"/>
      <c r="AG864" s="153"/>
      <c r="AH864" s="28"/>
      <c r="AI864" s="28"/>
      <c r="AJ864" s="28"/>
      <c r="AK864" s="28"/>
      <c r="AL864" s="28"/>
      <c r="AM864" s="28"/>
    </row>
    <row r="865" spans="1:39" ht="15.75" customHeight="1" x14ac:dyDescent="0.2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55"/>
      <c r="W865" s="27"/>
      <c r="X865" s="27"/>
      <c r="Y865" s="27"/>
      <c r="Z865" s="27"/>
      <c r="AA865" s="27"/>
      <c r="AB865" s="27"/>
      <c r="AC865" s="27"/>
      <c r="AD865" s="27"/>
      <c r="AE865" s="27"/>
      <c r="AF865" s="28"/>
      <c r="AG865" s="153"/>
      <c r="AH865" s="28"/>
      <c r="AI865" s="28"/>
      <c r="AJ865" s="28"/>
      <c r="AK865" s="28"/>
      <c r="AL865" s="28"/>
      <c r="AM865" s="28"/>
    </row>
    <row r="866" spans="1:39" ht="15.75" customHeight="1" x14ac:dyDescent="0.25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55"/>
      <c r="W866" s="27"/>
      <c r="X866" s="27"/>
      <c r="Y866" s="27"/>
      <c r="Z866" s="27"/>
      <c r="AA866" s="27"/>
      <c r="AB866" s="27"/>
      <c r="AC866" s="27"/>
      <c r="AD866" s="27"/>
      <c r="AE866" s="27"/>
      <c r="AF866" s="28"/>
      <c r="AG866" s="153"/>
      <c r="AH866" s="28"/>
      <c r="AI866" s="28"/>
      <c r="AJ866" s="28"/>
      <c r="AK866" s="28"/>
      <c r="AL866" s="28"/>
      <c r="AM866" s="28"/>
    </row>
    <row r="867" spans="1:39" ht="15.75" customHeight="1" x14ac:dyDescent="0.25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55"/>
      <c r="W867" s="27"/>
      <c r="X867" s="27"/>
      <c r="Y867" s="27"/>
      <c r="Z867" s="27"/>
      <c r="AA867" s="27"/>
      <c r="AB867" s="27"/>
      <c r="AC867" s="27"/>
      <c r="AD867" s="27"/>
      <c r="AE867" s="27"/>
      <c r="AF867" s="28"/>
      <c r="AG867" s="153"/>
      <c r="AH867" s="28"/>
      <c r="AI867" s="28"/>
      <c r="AJ867" s="28"/>
      <c r="AK867" s="28"/>
      <c r="AL867" s="28"/>
      <c r="AM867" s="28"/>
    </row>
    <row r="868" spans="1:39" ht="15.75" customHeight="1" x14ac:dyDescent="0.25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55"/>
      <c r="W868" s="27"/>
      <c r="X868" s="27"/>
      <c r="Y868" s="27"/>
      <c r="Z868" s="27"/>
      <c r="AA868" s="27"/>
      <c r="AB868" s="27"/>
      <c r="AC868" s="27"/>
      <c r="AD868" s="27"/>
      <c r="AE868" s="27"/>
      <c r="AF868" s="28"/>
      <c r="AG868" s="153"/>
      <c r="AH868" s="28"/>
      <c r="AI868" s="28"/>
      <c r="AJ868" s="28"/>
      <c r="AK868" s="28"/>
      <c r="AL868" s="28"/>
      <c r="AM868" s="28"/>
    </row>
    <row r="869" spans="1:39" ht="15.75" customHeight="1" x14ac:dyDescent="0.25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55"/>
      <c r="W869" s="27"/>
      <c r="X869" s="27"/>
      <c r="Y869" s="27"/>
      <c r="Z869" s="27"/>
      <c r="AA869" s="27"/>
      <c r="AB869" s="27"/>
      <c r="AC869" s="27"/>
      <c r="AD869" s="27"/>
      <c r="AE869" s="27"/>
      <c r="AF869" s="28"/>
      <c r="AG869" s="153"/>
      <c r="AH869" s="28"/>
      <c r="AI869" s="28"/>
      <c r="AJ869" s="28"/>
      <c r="AK869" s="28"/>
      <c r="AL869" s="28"/>
      <c r="AM869" s="28"/>
    </row>
    <row r="870" spans="1:39" ht="15.75" customHeight="1" x14ac:dyDescent="0.25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55"/>
      <c r="W870" s="27"/>
      <c r="X870" s="27"/>
      <c r="Y870" s="27"/>
      <c r="Z870" s="27"/>
      <c r="AA870" s="27"/>
      <c r="AB870" s="27"/>
      <c r="AC870" s="27"/>
      <c r="AD870" s="27"/>
      <c r="AE870" s="27"/>
      <c r="AF870" s="28"/>
      <c r="AG870" s="153"/>
      <c r="AH870" s="28"/>
      <c r="AI870" s="28"/>
      <c r="AJ870" s="28"/>
      <c r="AK870" s="28"/>
      <c r="AL870" s="28"/>
      <c r="AM870" s="28"/>
    </row>
    <row r="871" spans="1:39" ht="15.75" customHeight="1" x14ac:dyDescent="0.25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55"/>
      <c r="W871" s="27"/>
      <c r="X871" s="27"/>
      <c r="Y871" s="27"/>
      <c r="Z871" s="27"/>
      <c r="AA871" s="27"/>
      <c r="AB871" s="27"/>
      <c r="AC871" s="27"/>
      <c r="AD871" s="27"/>
      <c r="AE871" s="27"/>
      <c r="AF871" s="28"/>
      <c r="AG871" s="153"/>
      <c r="AH871" s="28"/>
      <c r="AI871" s="28"/>
      <c r="AJ871" s="28"/>
      <c r="AK871" s="28"/>
      <c r="AL871" s="28"/>
      <c r="AM871" s="28"/>
    </row>
    <row r="872" spans="1:39" ht="15.75" customHeight="1" x14ac:dyDescent="0.25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55"/>
      <c r="W872" s="27"/>
      <c r="X872" s="27"/>
      <c r="Y872" s="27"/>
      <c r="Z872" s="27"/>
      <c r="AA872" s="27"/>
      <c r="AB872" s="27"/>
      <c r="AC872" s="27"/>
      <c r="AD872" s="27"/>
      <c r="AE872" s="27"/>
      <c r="AF872" s="28"/>
      <c r="AG872" s="153"/>
      <c r="AH872" s="28"/>
      <c r="AI872" s="28"/>
      <c r="AJ872" s="28"/>
      <c r="AK872" s="28"/>
      <c r="AL872" s="28"/>
      <c r="AM872" s="28"/>
    </row>
    <row r="873" spans="1:39" ht="15.75" customHeight="1" x14ac:dyDescent="0.25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55"/>
      <c r="W873" s="27"/>
      <c r="X873" s="27"/>
      <c r="Y873" s="27"/>
      <c r="Z873" s="27"/>
      <c r="AA873" s="27"/>
      <c r="AB873" s="27"/>
      <c r="AC873" s="27"/>
      <c r="AD873" s="27"/>
      <c r="AE873" s="27"/>
      <c r="AF873" s="28"/>
      <c r="AG873" s="153"/>
      <c r="AH873" s="28"/>
      <c r="AI873" s="28"/>
      <c r="AJ873" s="28"/>
      <c r="AK873" s="28"/>
      <c r="AL873" s="28"/>
      <c r="AM873" s="28"/>
    </row>
    <row r="874" spans="1:39" ht="15.75" customHeight="1" x14ac:dyDescent="0.25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55"/>
      <c r="W874" s="27"/>
      <c r="X874" s="27"/>
      <c r="Y874" s="27"/>
      <c r="Z874" s="27"/>
      <c r="AA874" s="27"/>
      <c r="AB874" s="27"/>
      <c r="AC874" s="27"/>
      <c r="AD874" s="27"/>
      <c r="AE874" s="27"/>
      <c r="AF874" s="28"/>
      <c r="AG874" s="153"/>
      <c r="AH874" s="28"/>
      <c r="AI874" s="28"/>
      <c r="AJ874" s="28"/>
      <c r="AK874" s="28"/>
      <c r="AL874" s="28"/>
      <c r="AM874" s="28"/>
    </row>
    <row r="875" spans="1:39" ht="15.75" customHeight="1" x14ac:dyDescent="0.2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55"/>
      <c r="W875" s="27"/>
      <c r="X875" s="27"/>
      <c r="Y875" s="27"/>
      <c r="Z875" s="27"/>
      <c r="AA875" s="27"/>
      <c r="AB875" s="27"/>
      <c r="AC875" s="27"/>
      <c r="AD875" s="27"/>
      <c r="AE875" s="27"/>
      <c r="AF875" s="28"/>
      <c r="AG875" s="153"/>
      <c r="AH875" s="28"/>
      <c r="AI875" s="28"/>
      <c r="AJ875" s="28"/>
      <c r="AK875" s="28"/>
      <c r="AL875" s="28"/>
      <c r="AM875" s="28"/>
    </row>
    <row r="876" spans="1:39" ht="15.75" customHeight="1" x14ac:dyDescent="0.25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55"/>
      <c r="W876" s="27"/>
      <c r="X876" s="27"/>
      <c r="Y876" s="27"/>
      <c r="Z876" s="27"/>
      <c r="AA876" s="27"/>
      <c r="AB876" s="27"/>
      <c r="AC876" s="27"/>
      <c r="AD876" s="27"/>
      <c r="AE876" s="27"/>
      <c r="AF876" s="28"/>
      <c r="AG876" s="153"/>
      <c r="AH876" s="28"/>
      <c r="AI876" s="28"/>
      <c r="AJ876" s="28"/>
      <c r="AK876" s="28"/>
      <c r="AL876" s="28"/>
      <c r="AM876" s="28"/>
    </row>
    <row r="877" spans="1:39" ht="15.75" customHeight="1" x14ac:dyDescent="0.25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55"/>
      <c r="W877" s="27"/>
      <c r="X877" s="27"/>
      <c r="Y877" s="27"/>
      <c r="Z877" s="27"/>
      <c r="AA877" s="27"/>
      <c r="AB877" s="27"/>
      <c r="AC877" s="27"/>
      <c r="AD877" s="27"/>
      <c r="AE877" s="27"/>
      <c r="AF877" s="28"/>
      <c r="AG877" s="153"/>
      <c r="AH877" s="28"/>
      <c r="AI877" s="28"/>
      <c r="AJ877" s="28"/>
      <c r="AK877" s="28"/>
      <c r="AL877" s="28"/>
      <c r="AM877" s="28"/>
    </row>
    <row r="878" spans="1:39" ht="15.75" customHeight="1" x14ac:dyDescent="0.25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55"/>
      <c r="W878" s="27"/>
      <c r="X878" s="27"/>
      <c r="Y878" s="27"/>
      <c r="Z878" s="27"/>
      <c r="AA878" s="27"/>
      <c r="AB878" s="27"/>
      <c r="AC878" s="27"/>
      <c r="AD878" s="27"/>
      <c r="AE878" s="27"/>
      <c r="AF878" s="28"/>
      <c r="AG878" s="153"/>
      <c r="AH878" s="28"/>
      <c r="AI878" s="28"/>
      <c r="AJ878" s="28"/>
      <c r="AK878" s="28"/>
      <c r="AL878" s="28"/>
      <c r="AM878" s="28"/>
    </row>
    <row r="879" spans="1:39" ht="15.75" customHeight="1" x14ac:dyDescent="0.25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55"/>
      <c r="W879" s="27"/>
      <c r="X879" s="27"/>
      <c r="Y879" s="27"/>
      <c r="Z879" s="27"/>
      <c r="AA879" s="27"/>
      <c r="AB879" s="27"/>
      <c r="AC879" s="27"/>
      <c r="AD879" s="27"/>
      <c r="AE879" s="27"/>
      <c r="AF879" s="28"/>
      <c r="AG879" s="153"/>
      <c r="AH879" s="28"/>
      <c r="AI879" s="28"/>
      <c r="AJ879" s="28"/>
      <c r="AK879" s="28"/>
      <c r="AL879" s="28"/>
      <c r="AM879" s="28"/>
    </row>
    <row r="880" spans="1:39" ht="15.75" customHeight="1" x14ac:dyDescent="0.25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55"/>
      <c r="W880" s="27"/>
      <c r="X880" s="27"/>
      <c r="Y880" s="27"/>
      <c r="Z880" s="27"/>
      <c r="AA880" s="27"/>
      <c r="AB880" s="27"/>
      <c r="AC880" s="27"/>
      <c r="AD880" s="27"/>
      <c r="AE880" s="27"/>
      <c r="AF880" s="28"/>
      <c r="AG880" s="153"/>
      <c r="AH880" s="28"/>
      <c r="AI880" s="28"/>
      <c r="AJ880" s="28"/>
      <c r="AK880" s="28"/>
      <c r="AL880" s="28"/>
      <c r="AM880" s="28"/>
    </row>
    <row r="881" spans="1:39" ht="15.75" customHeight="1" x14ac:dyDescent="0.25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55"/>
      <c r="W881" s="27"/>
      <c r="X881" s="27"/>
      <c r="Y881" s="27"/>
      <c r="Z881" s="27"/>
      <c r="AA881" s="27"/>
      <c r="AB881" s="27"/>
      <c r="AC881" s="27"/>
      <c r="AD881" s="27"/>
      <c r="AE881" s="27"/>
      <c r="AF881" s="28"/>
      <c r="AG881" s="153"/>
      <c r="AH881" s="28"/>
      <c r="AI881" s="28"/>
      <c r="AJ881" s="28"/>
      <c r="AK881" s="28"/>
      <c r="AL881" s="28"/>
      <c r="AM881" s="28"/>
    </row>
    <row r="882" spans="1:39" ht="15.75" customHeight="1" x14ac:dyDescent="0.25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55"/>
      <c r="W882" s="27"/>
      <c r="X882" s="27"/>
      <c r="Y882" s="27"/>
      <c r="Z882" s="27"/>
      <c r="AA882" s="27"/>
      <c r="AB882" s="27"/>
      <c r="AC882" s="27"/>
      <c r="AD882" s="27"/>
      <c r="AE882" s="27"/>
      <c r="AF882" s="28"/>
      <c r="AG882" s="153"/>
      <c r="AH882" s="28"/>
      <c r="AI882" s="28"/>
      <c r="AJ882" s="28"/>
      <c r="AK882" s="28"/>
      <c r="AL882" s="28"/>
      <c r="AM882" s="28"/>
    </row>
    <row r="883" spans="1:39" ht="15.75" customHeight="1" x14ac:dyDescent="0.25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55"/>
      <c r="W883" s="27"/>
      <c r="X883" s="27"/>
      <c r="Y883" s="27"/>
      <c r="Z883" s="27"/>
      <c r="AA883" s="27"/>
      <c r="AB883" s="27"/>
      <c r="AC883" s="27"/>
      <c r="AD883" s="27"/>
      <c r="AE883" s="27"/>
      <c r="AF883" s="28"/>
      <c r="AG883" s="153"/>
      <c r="AH883" s="28"/>
      <c r="AI883" s="28"/>
      <c r="AJ883" s="28"/>
      <c r="AK883" s="28"/>
      <c r="AL883" s="28"/>
      <c r="AM883" s="28"/>
    </row>
    <row r="884" spans="1:39" ht="15.75" customHeight="1" x14ac:dyDescent="0.25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55"/>
      <c r="W884" s="27"/>
      <c r="X884" s="27"/>
      <c r="Y884" s="27"/>
      <c r="Z884" s="27"/>
      <c r="AA884" s="27"/>
      <c r="AB884" s="27"/>
      <c r="AC884" s="27"/>
      <c r="AD884" s="27"/>
      <c r="AE884" s="27"/>
      <c r="AF884" s="28"/>
      <c r="AG884" s="153"/>
      <c r="AH884" s="28"/>
      <c r="AI884" s="28"/>
      <c r="AJ884" s="28"/>
      <c r="AK884" s="28"/>
      <c r="AL884" s="28"/>
      <c r="AM884" s="28"/>
    </row>
    <row r="885" spans="1:39" ht="15.75" customHeight="1" x14ac:dyDescent="0.2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55"/>
      <c r="W885" s="27"/>
      <c r="X885" s="27"/>
      <c r="Y885" s="27"/>
      <c r="Z885" s="27"/>
      <c r="AA885" s="27"/>
      <c r="AB885" s="27"/>
      <c r="AC885" s="27"/>
      <c r="AD885" s="27"/>
      <c r="AE885" s="27"/>
      <c r="AF885" s="28"/>
      <c r="AG885" s="153"/>
      <c r="AH885" s="28"/>
      <c r="AI885" s="28"/>
      <c r="AJ885" s="28"/>
      <c r="AK885" s="28"/>
      <c r="AL885" s="28"/>
      <c r="AM885" s="28"/>
    </row>
    <row r="886" spans="1:39" ht="15.75" customHeight="1" x14ac:dyDescent="0.25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55"/>
      <c r="W886" s="27"/>
      <c r="X886" s="27"/>
      <c r="Y886" s="27"/>
      <c r="Z886" s="27"/>
      <c r="AA886" s="27"/>
      <c r="AB886" s="27"/>
      <c r="AC886" s="27"/>
      <c r="AD886" s="27"/>
      <c r="AE886" s="27"/>
      <c r="AF886" s="28"/>
      <c r="AG886" s="153"/>
      <c r="AH886" s="28"/>
      <c r="AI886" s="28"/>
      <c r="AJ886" s="28"/>
      <c r="AK886" s="28"/>
      <c r="AL886" s="28"/>
      <c r="AM886" s="28"/>
    </row>
    <row r="887" spans="1:39" ht="15.75" customHeight="1" x14ac:dyDescent="0.25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55"/>
      <c r="W887" s="27"/>
      <c r="X887" s="27"/>
      <c r="Y887" s="27"/>
      <c r="Z887" s="27"/>
      <c r="AA887" s="27"/>
      <c r="AB887" s="27"/>
      <c r="AC887" s="27"/>
      <c r="AD887" s="27"/>
      <c r="AE887" s="27"/>
      <c r="AF887" s="28"/>
      <c r="AG887" s="153"/>
      <c r="AH887" s="28"/>
      <c r="AI887" s="28"/>
      <c r="AJ887" s="28"/>
      <c r="AK887" s="28"/>
      <c r="AL887" s="28"/>
      <c r="AM887" s="28"/>
    </row>
    <row r="888" spans="1:39" ht="15.75" customHeight="1" x14ac:dyDescent="0.25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55"/>
      <c r="W888" s="27"/>
      <c r="X888" s="27"/>
      <c r="Y888" s="27"/>
      <c r="Z888" s="27"/>
      <c r="AA888" s="27"/>
      <c r="AB888" s="27"/>
      <c r="AC888" s="27"/>
      <c r="AD888" s="27"/>
      <c r="AE888" s="27"/>
      <c r="AF888" s="28"/>
      <c r="AG888" s="153"/>
      <c r="AH888" s="28"/>
      <c r="AI888" s="28"/>
      <c r="AJ888" s="28"/>
      <c r="AK888" s="28"/>
      <c r="AL888" s="28"/>
      <c r="AM888" s="28"/>
    </row>
    <row r="889" spans="1:39" ht="15.75" customHeight="1" x14ac:dyDescent="0.25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55"/>
      <c r="W889" s="27"/>
      <c r="X889" s="27"/>
      <c r="Y889" s="27"/>
      <c r="Z889" s="27"/>
      <c r="AA889" s="27"/>
      <c r="AB889" s="27"/>
      <c r="AC889" s="27"/>
      <c r="AD889" s="27"/>
      <c r="AE889" s="27"/>
      <c r="AF889" s="28"/>
      <c r="AG889" s="153"/>
      <c r="AH889" s="28"/>
      <c r="AI889" s="28"/>
      <c r="AJ889" s="28"/>
      <c r="AK889" s="28"/>
      <c r="AL889" s="28"/>
      <c r="AM889" s="28"/>
    </row>
    <row r="890" spans="1:39" ht="15.75" customHeight="1" x14ac:dyDescent="0.25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55"/>
      <c r="W890" s="27"/>
      <c r="X890" s="27"/>
      <c r="Y890" s="27"/>
      <c r="Z890" s="27"/>
      <c r="AA890" s="27"/>
      <c r="AB890" s="27"/>
      <c r="AC890" s="27"/>
      <c r="AD890" s="27"/>
      <c r="AE890" s="27"/>
      <c r="AF890" s="28"/>
      <c r="AG890" s="153"/>
      <c r="AH890" s="28"/>
      <c r="AI890" s="28"/>
      <c r="AJ890" s="28"/>
      <c r="AK890" s="28"/>
      <c r="AL890" s="28"/>
      <c r="AM890" s="28"/>
    </row>
    <row r="891" spans="1:39" ht="15.75" customHeight="1" x14ac:dyDescent="0.25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55"/>
      <c r="W891" s="27"/>
      <c r="X891" s="27"/>
      <c r="Y891" s="27"/>
      <c r="Z891" s="27"/>
      <c r="AA891" s="27"/>
      <c r="AB891" s="27"/>
      <c r="AC891" s="27"/>
      <c r="AD891" s="27"/>
      <c r="AE891" s="27"/>
      <c r="AF891" s="28"/>
      <c r="AG891" s="153"/>
      <c r="AH891" s="28"/>
      <c r="AI891" s="28"/>
      <c r="AJ891" s="28"/>
      <c r="AK891" s="28"/>
      <c r="AL891" s="28"/>
      <c r="AM891" s="28"/>
    </row>
    <row r="892" spans="1:39" ht="15.75" customHeight="1" x14ac:dyDescent="0.25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55"/>
      <c r="W892" s="27"/>
      <c r="X892" s="27"/>
      <c r="Y892" s="27"/>
      <c r="Z892" s="27"/>
      <c r="AA892" s="27"/>
      <c r="AB892" s="27"/>
      <c r="AC892" s="27"/>
      <c r="AD892" s="27"/>
      <c r="AE892" s="27"/>
      <c r="AF892" s="28"/>
      <c r="AG892" s="153"/>
      <c r="AH892" s="28"/>
      <c r="AI892" s="28"/>
      <c r="AJ892" s="28"/>
      <c r="AK892" s="28"/>
      <c r="AL892" s="28"/>
      <c r="AM892" s="28"/>
    </row>
    <row r="893" spans="1:39" ht="15.75" customHeight="1" x14ac:dyDescent="0.25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55"/>
      <c r="W893" s="27"/>
      <c r="X893" s="27"/>
      <c r="Y893" s="27"/>
      <c r="Z893" s="27"/>
      <c r="AA893" s="27"/>
      <c r="AB893" s="27"/>
      <c r="AC893" s="27"/>
      <c r="AD893" s="27"/>
      <c r="AE893" s="27"/>
      <c r="AF893" s="28"/>
      <c r="AG893" s="153"/>
      <c r="AH893" s="28"/>
      <c r="AI893" s="28"/>
      <c r="AJ893" s="28"/>
      <c r="AK893" s="28"/>
      <c r="AL893" s="28"/>
      <c r="AM893" s="28"/>
    </row>
    <row r="894" spans="1:39" ht="15.75" customHeight="1" x14ac:dyDescent="0.25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55"/>
      <c r="W894" s="27"/>
      <c r="X894" s="27"/>
      <c r="Y894" s="27"/>
      <c r="Z894" s="27"/>
      <c r="AA894" s="27"/>
      <c r="AB894" s="27"/>
      <c r="AC894" s="27"/>
      <c r="AD894" s="27"/>
      <c r="AE894" s="27"/>
      <c r="AF894" s="28"/>
      <c r="AG894" s="153"/>
      <c r="AH894" s="28"/>
      <c r="AI894" s="28"/>
      <c r="AJ894" s="28"/>
      <c r="AK894" s="28"/>
      <c r="AL894" s="28"/>
      <c r="AM894" s="28"/>
    </row>
    <row r="895" spans="1:39" ht="15.75" customHeight="1" x14ac:dyDescent="0.2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55"/>
      <c r="W895" s="27"/>
      <c r="X895" s="27"/>
      <c r="Y895" s="27"/>
      <c r="Z895" s="27"/>
      <c r="AA895" s="27"/>
      <c r="AB895" s="27"/>
      <c r="AC895" s="27"/>
      <c r="AD895" s="27"/>
      <c r="AE895" s="27"/>
      <c r="AF895" s="28"/>
      <c r="AG895" s="153"/>
      <c r="AH895" s="28"/>
      <c r="AI895" s="28"/>
      <c r="AJ895" s="28"/>
      <c r="AK895" s="28"/>
      <c r="AL895" s="28"/>
      <c r="AM895" s="28"/>
    </row>
    <row r="896" spans="1:39" ht="15.75" customHeight="1" x14ac:dyDescent="0.25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55"/>
      <c r="W896" s="27"/>
      <c r="X896" s="27"/>
      <c r="Y896" s="27"/>
      <c r="Z896" s="27"/>
      <c r="AA896" s="27"/>
      <c r="AB896" s="27"/>
      <c r="AC896" s="27"/>
      <c r="AD896" s="27"/>
      <c r="AE896" s="27"/>
      <c r="AF896" s="28"/>
      <c r="AG896" s="153"/>
      <c r="AH896" s="28"/>
      <c r="AI896" s="28"/>
      <c r="AJ896" s="28"/>
      <c r="AK896" s="28"/>
      <c r="AL896" s="28"/>
      <c r="AM896" s="28"/>
    </row>
    <row r="897" spans="1:39" ht="15.75" customHeight="1" x14ac:dyDescent="0.25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55"/>
      <c r="W897" s="27"/>
      <c r="X897" s="27"/>
      <c r="Y897" s="27"/>
      <c r="Z897" s="27"/>
      <c r="AA897" s="27"/>
      <c r="AB897" s="27"/>
      <c r="AC897" s="27"/>
      <c r="AD897" s="27"/>
      <c r="AE897" s="27"/>
      <c r="AF897" s="28"/>
      <c r="AG897" s="153"/>
      <c r="AH897" s="28"/>
      <c r="AI897" s="28"/>
      <c r="AJ897" s="28"/>
      <c r="AK897" s="28"/>
      <c r="AL897" s="28"/>
      <c r="AM897" s="28"/>
    </row>
    <row r="898" spans="1:39" ht="15.75" customHeight="1" x14ac:dyDescent="0.25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55"/>
      <c r="W898" s="27"/>
      <c r="X898" s="27"/>
      <c r="Y898" s="27"/>
      <c r="Z898" s="27"/>
      <c r="AA898" s="27"/>
      <c r="AB898" s="27"/>
      <c r="AC898" s="27"/>
      <c r="AD898" s="27"/>
      <c r="AE898" s="27"/>
      <c r="AF898" s="28"/>
      <c r="AG898" s="153"/>
      <c r="AH898" s="28"/>
      <c r="AI898" s="28"/>
      <c r="AJ898" s="28"/>
      <c r="AK898" s="28"/>
      <c r="AL898" s="28"/>
      <c r="AM898" s="28"/>
    </row>
    <row r="899" spans="1:39" ht="15.75" customHeight="1" x14ac:dyDescent="0.25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55"/>
      <c r="W899" s="27"/>
      <c r="X899" s="27"/>
      <c r="Y899" s="27"/>
      <c r="Z899" s="27"/>
      <c r="AA899" s="27"/>
      <c r="AB899" s="27"/>
      <c r="AC899" s="27"/>
      <c r="AD899" s="27"/>
      <c r="AE899" s="27"/>
      <c r="AF899" s="28"/>
      <c r="AG899" s="153"/>
      <c r="AH899" s="28"/>
      <c r="AI899" s="28"/>
      <c r="AJ899" s="28"/>
      <c r="AK899" s="28"/>
      <c r="AL899" s="28"/>
      <c r="AM899" s="28"/>
    </row>
    <row r="900" spans="1:39" ht="15.75" customHeight="1" x14ac:dyDescent="0.25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55"/>
      <c r="W900" s="27"/>
      <c r="X900" s="27"/>
      <c r="Y900" s="27"/>
      <c r="Z900" s="27"/>
      <c r="AA900" s="27"/>
      <c r="AB900" s="27"/>
      <c r="AC900" s="27"/>
      <c r="AD900" s="27"/>
      <c r="AE900" s="27"/>
      <c r="AF900" s="28"/>
      <c r="AG900" s="153"/>
      <c r="AH900" s="28"/>
      <c r="AI900" s="28"/>
      <c r="AJ900" s="28"/>
      <c r="AK900" s="28"/>
      <c r="AL900" s="28"/>
      <c r="AM900" s="28"/>
    </row>
    <row r="901" spans="1:39" ht="15.75" customHeight="1" x14ac:dyDescent="0.25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55"/>
      <c r="W901" s="27"/>
      <c r="X901" s="27"/>
      <c r="Y901" s="27"/>
      <c r="Z901" s="27"/>
      <c r="AA901" s="27"/>
      <c r="AB901" s="27"/>
      <c r="AC901" s="27"/>
      <c r="AD901" s="27"/>
      <c r="AE901" s="27"/>
      <c r="AF901" s="28"/>
      <c r="AG901" s="153"/>
      <c r="AH901" s="28"/>
      <c r="AI901" s="28"/>
      <c r="AJ901" s="28"/>
      <c r="AK901" s="28"/>
      <c r="AL901" s="28"/>
      <c r="AM901" s="28"/>
    </row>
    <row r="902" spans="1:39" ht="15.75" customHeight="1" x14ac:dyDescent="0.25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55"/>
      <c r="W902" s="27"/>
      <c r="X902" s="27"/>
      <c r="Y902" s="27"/>
      <c r="Z902" s="27"/>
      <c r="AA902" s="27"/>
      <c r="AB902" s="27"/>
      <c r="AC902" s="27"/>
      <c r="AD902" s="27"/>
      <c r="AE902" s="27"/>
      <c r="AF902" s="28"/>
      <c r="AG902" s="153"/>
      <c r="AH902" s="28"/>
      <c r="AI902" s="28"/>
      <c r="AJ902" s="28"/>
      <c r="AK902" s="28"/>
      <c r="AL902" s="28"/>
      <c r="AM902" s="28"/>
    </row>
    <row r="903" spans="1:39" ht="15.75" customHeight="1" x14ac:dyDescent="0.25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55"/>
      <c r="W903" s="27"/>
      <c r="X903" s="27"/>
      <c r="Y903" s="27"/>
      <c r="Z903" s="27"/>
      <c r="AA903" s="27"/>
      <c r="AB903" s="27"/>
      <c r="AC903" s="27"/>
      <c r="AD903" s="27"/>
      <c r="AE903" s="27"/>
      <c r="AF903" s="28"/>
      <c r="AG903" s="153"/>
      <c r="AH903" s="28"/>
      <c r="AI903" s="28"/>
      <c r="AJ903" s="28"/>
      <c r="AK903" s="28"/>
      <c r="AL903" s="28"/>
      <c r="AM903" s="28"/>
    </row>
    <row r="904" spans="1:39" ht="15.75" customHeight="1" x14ac:dyDescent="0.25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55"/>
      <c r="W904" s="27"/>
      <c r="X904" s="27"/>
      <c r="Y904" s="27"/>
      <c r="Z904" s="27"/>
      <c r="AA904" s="27"/>
      <c r="AB904" s="27"/>
      <c r="AC904" s="27"/>
      <c r="AD904" s="27"/>
      <c r="AE904" s="27"/>
      <c r="AF904" s="28"/>
      <c r="AG904" s="153"/>
      <c r="AH904" s="28"/>
      <c r="AI904" s="28"/>
      <c r="AJ904" s="28"/>
      <c r="AK904" s="28"/>
      <c r="AL904" s="28"/>
      <c r="AM904" s="28"/>
    </row>
    <row r="905" spans="1:39" ht="15.75" customHeight="1" x14ac:dyDescent="0.2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55"/>
      <c r="W905" s="27"/>
      <c r="X905" s="27"/>
      <c r="Y905" s="27"/>
      <c r="Z905" s="27"/>
      <c r="AA905" s="27"/>
      <c r="AB905" s="27"/>
      <c r="AC905" s="27"/>
      <c r="AD905" s="27"/>
      <c r="AE905" s="27"/>
      <c r="AF905" s="28"/>
      <c r="AG905" s="153"/>
      <c r="AH905" s="28"/>
      <c r="AI905" s="28"/>
      <c r="AJ905" s="28"/>
      <c r="AK905" s="28"/>
      <c r="AL905" s="28"/>
      <c r="AM905" s="28"/>
    </row>
    <row r="906" spans="1:39" ht="15.75" customHeight="1" x14ac:dyDescent="0.25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55"/>
      <c r="W906" s="27"/>
      <c r="X906" s="27"/>
      <c r="Y906" s="27"/>
      <c r="Z906" s="27"/>
      <c r="AA906" s="27"/>
      <c r="AB906" s="27"/>
      <c r="AC906" s="27"/>
      <c r="AD906" s="27"/>
      <c r="AE906" s="27"/>
      <c r="AF906" s="28"/>
      <c r="AG906" s="153"/>
      <c r="AH906" s="28"/>
      <c r="AI906" s="28"/>
      <c r="AJ906" s="28"/>
      <c r="AK906" s="28"/>
      <c r="AL906" s="28"/>
      <c r="AM906" s="28"/>
    </row>
    <row r="907" spans="1:39" ht="15.75" customHeight="1" x14ac:dyDescent="0.25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55"/>
      <c r="W907" s="27"/>
      <c r="X907" s="27"/>
      <c r="Y907" s="27"/>
      <c r="Z907" s="27"/>
      <c r="AA907" s="27"/>
      <c r="AB907" s="27"/>
      <c r="AC907" s="27"/>
      <c r="AD907" s="27"/>
      <c r="AE907" s="27"/>
      <c r="AF907" s="28"/>
      <c r="AG907" s="153"/>
      <c r="AH907" s="28"/>
      <c r="AI907" s="28"/>
      <c r="AJ907" s="28"/>
      <c r="AK907" s="28"/>
      <c r="AL907" s="28"/>
      <c r="AM907" s="28"/>
    </row>
    <row r="908" spans="1:39" ht="15.75" customHeight="1" x14ac:dyDescent="0.25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55"/>
      <c r="W908" s="27"/>
      <c r="X908" s="27"/>
      <c r="Y908" s="27"/>
      <c r="Z908" s="27"/>
      <c r="AA908" s="27"/>
      <c r="AB908" s="27"/>
      <c r="AC908" s="27"/>
      <c r="AD908" s="27"/>
      <c r="AE908" s="27"/>
      <c r="AF908" s="28"/>
      <c r="AG908" s="153"/>
      <c r="AH908" s="28"/>
      <c r="AI908" s="28"/>
      <c r="AJ908" s="28"/>
      <c r="AK908" s="28"/>
      <c r="AL908" s="28"/>
      <c r="AM908" s="28"/>
    </row>
    <row r="909" spans="1:39" ht="15.75" customHeight="1" x14ac:dyDescent="0.25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55"/>
      <c r="W909" s="27"/>
      <c r="X909" s="27"/>
      <c r="Y909" s="27"/>
      <c r="Z909" s="27"/>
      <c r="AA909" s="27"/>
      <c r="AB909" s="27"/>
      <c r="AC909" s="27"/>
      <c r="AD909" s="27"/>
      <c r="AE909" s="27"/>
      <c r="AF909" s="28"/>
      <c r="AG909" s="153"/>
      <c r="AH909" s="28"/>
      <c r="AI909" s="28"/>
      <c r="AJ909" s="28"/>
      <c r="AK909" s="28"/>
      <c r="AL909" s="28"/>
      <c r="AM909" s="28"/>
    </row>
    <row r="910" spans="1:39" ht="15.75" customHeight="1" x14ac:dyDescent="0.25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55"/>
      <c r="W910" s="27"/>
      <c r="X910" s="27"/>
      <c r="Y910" s="27"/>
      <c r="Z910" s="27"/>
      <c r="AA910" s="27"/>
      <c r="AB910" s="27"/>
      <c r="AC910" s="27"/>
      <c r="AD910" s="27"/>
      <c r="AE910" s="27"/>
      <c r="AF910" s="28"/>
      <c r="AG910" s="153"/>
      <c r="AH910" s="28"/>
      <c r="AI910" s="28"/>
      <c r="AJ910" s="28"/>
      <c r="AK910" s="28"/>
      <c r="AL910" s="28"/>
      <c r="AM910" s="28"/>
    </row>
    <row r="911" spans="1:39" ht="15.75" customHeight="1" x14ac:dyDescent="0.25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55"/>
      <c r="W911" s="27"/>
      <c r="X911" s="27"/>
      <c r="Y911" s="27"/>
      <c r="Z911" s="27"/>
      <c r="AA911" s="27"/>
      <c r="AB911" s="27"/>
      <c r="AC911" s="27"/>
      <c r="AD911" s="27"/>
      <c r="AE911" s="27"/>
      <c r="AF911" s="28"/>
      <c r="AG911" s="153"/>
      <c r="AH911" s="28"/>
      <c r="AI911" s="28"/>
      <c r="AJ911" s="28"/>
      <c r="AK911" s="28"/>
      <c r="AL911" s="28"/>
      <c r="AM911" s="28"/>
    </row>
    <row r="912" spans="1:39" ht="15.75" customHeight="1" x14ac:dyDescent="0.25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55"/>
      <c r="W912" s="27"/>
      <c r="X912" s="27"/>
      <c r="Y912" s="27"/>
      <c r="Z912" s="27"/>
      <c r="AA912" s="27"/>
      <c r="AB912" s="27"/>
      <c r="AC912" s="27"/>
      <c r="AD912" s="27"/>
      <c r="AE912" s="27"/>
      <c r="AF912" s="28"/>
      <c r="AG912" s="153"/>
      <c r="AH912" s="28"/>
      <c r="AI912" s="28"/>
      <c r="AJ912" s="28"/>
      <c r="AK912" s="28"/>
      <c r="AL912" s="28"/>
      <c r="AM912" s="28"/>
    </row>
    <row r="913" spans="1:39" ht="15.75" customHeight="1" x14ac:dyDescent="0.25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55"/>
      <c r="W913" s="27"/>
      <c r="X913" s="27"/>
      <c r="Y913" s="27"/>
      <c r="Z913" s="27"/>
      <c r="AA913" s="27"/>
      <c r="AB913" s="27"/>
      <c r="AC913" s="27"/>
      <c r="AD913" s="27"/>
      <c r="AE913" s="27"/>
      <c r="AF913" s="28"/>
      <c r="AG913" s="153"/>
      <c r="AH913" s="28"/>
      <c r="AI913" s="28"/>
      <c r="AJ913" s="28"/>
      <c r="AK913" s="28"/>
      <c r="AL913" s="28"/>
      <c r="AM913" s="28"/>
    </row>
    <row r="914" spans="1:39" ht="15.75" customHeight="1" x14ac:dyDescent="0.25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55"/>
      <c r="W914" s="27"/>
      <c r="X914" s="27"/>
      <c r="Y914" s="27"/>
      <c r="Z914" s="27"/>
      <c r="AA914" s="27"/>
      <c r="AB914" s="27"/>
      <c r="AC914" s="27"/>
      <c r="AD914" s="27"/>
      <c r="AE914" s="27"/>
      <c r="AF914" s="28"/>
      <c r="AG914" s="153"/>
      <c r="AH914" s="28"/>
      <c r="AI914" s="28"/>
      <c r="AJ914" s="28"/>
      <c r="AK914" s="28"/>
      <c r="AL914" s="28"/>
      <c r="AM914" s="28"/>
    </row>
    <row r="915" spans="1:39" ht="15.75" customHeight="1" x14ac:dyDescent="0.2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55"/>
      <c r="W915" s="27"/>
      <c r="X915" s="27"/>
      <c r="Y915" s="27"/>
      <c r="Z915" s="27"/>
      <c r="AA915" s="27"/>
      <c r="AB915" s="27"/>
      <c r="AC915" s="27"/>
      <c r="AD915" s="27"/>
      <c r="AE915" s="27"/>
      <c r="AF915" s="28"/>
      <c r="AG915" s="153"/>
      <c r="AH915" s="28"/>
      <c r="AI915" s="28"/>
      <c r="AJ915" s="28"/>
      <c r="AK915" s="28"/>
      <c r="AL915" s="28"/>
      <c r="AM915" s="28"/>
    </row>
    <row r="916" spans="1:39" ht="15.75" customHeight="1" x14ac:dyDescent="0.25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55"/>
      <c r="W916" s="27"/>
      <c r="X916" s="27"/>
      <c r="Y916" s="27"/>
      <c r="Z916" s="27"/>
      <c r="AA916" s="27"/>
      <c r="AB916" s="27"/>
      <c r="AC916" s="27"/>
      <c r="AD916" s="27"/>
      <c r="AE916" s="27"/>
      <c r="AF916" s="28"/>
      <c r="AG916" s="153"/>
      <c r="AH916" s="28"/>
      <c r="AI916" s="28"/>
      <c r="AJ916" s="28"/>
      <c r="AK916" s="28"/>
      <c r="AL916" s="28"/>
      <c r="AM916" s="28"/>
    </row>
    <row r="917" spans="1:39" ht="15.75" customHeight="1" x14ac:dyDescent="0.25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55"/>
      <c r="W917" s="27"/>
      <c r="X917" s="27"/>
      <c r="Y917" s="27"/>
      <c r="Z917" s="27"/>
      <c r="AA917" s="27"/>
      <c r="AB917" s="27"/>
      <c r="AC917" s="27"/>
      <c r="AD917" s="27"/>
      <c r="AE917" s="27"/>
      <c r="AF917" s="28"/>
      <c r="AG917" s="153"/>
      <c r="AH917" s="28"/>
      <c r="AI917" s="28"/>
      <c r="AJ917" s="28"/>
      <c r="AK917" s="28"/>
      <c r="AL917" s="28"/>
      <c r="AM917" s="28"/>
    </row>
    <row r="918" spans="1:39" ht="15.75" customHeight="1" x14ac:dyDescent="0.25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55"/>
      <c r="W918" s="27"/>
      <c r="X918" s="27"/>
      <c r="Y918" s="27"/>
      <c r="Z918" s="27"/>
      <c r="AA918" s="27"/>
      <c r="AB918" s="27"/>
      <c r="AC918" s="27"/>
      <c r="AD918" s="27"/>
      <c r="AE918" s="27"/>
      <c r="AF918" s="28"/>
      <c r="AG918" s="153"/>
      <c r="AH918" s="28"/>
      <c r="AI918" s="28"/>
      <c r="AJ918" s="28"/>
      <c r="AK918" s="28"/>
      <c r="AL918" s="28"/>
      <c r="AM918" s="28"/>
    </row>
    <row r="919" spans="1:39" ht="15.75" customHeight="1" x14ac:dyDescent="0.25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55"/>
      <c r="W919" s="27"/>
      <c r="X919" s="27"/>
      <c r="Y919" s="27"/>
      <c r="Z919" s="27"/>
      <c r="AA919" s="27"/>
      <c r="AB919" s="27"/>
      <c r="AC919" s="27"/>
      <c r="AD919" s="27"/>
      <c r="AE919" s="27"/>
      <c r="AF919" s="28"/>
      <c r="AG919" s="153"/>
      <c r="AH919" s="28"/>
      <c r="AI919" s="28"/>
      <c r="AJ919" s="28"/>
      <c r="AK919" s="28"/>
      <c r="AL919" s="28"/>
      <c r="AM919" s="28"/>
    </row>
    <row r="920" spans="1:39" ht="15.75" customHeight="1" x14ac:dyDescent="0.25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55"/>
      <c r="W920" s="27"/>
      <c r="X920" s="27"/>
      <c r="Y920" s="27"/>
      <c r="Z920" s="27"/>
      <c r="AA920" s="27"/>
      <c r="AB920" s="27"/>
      <c r="AC920" s="27"/>
      <c r="AD920" s="27"/>
      <c r="AE920" s="27"/>
      <c r="AF920" s="28"/>
      <c r="AG920" s="153"/>
      <c r="AH920" s="28"/>
      <c r="AI920" s="28"/>
      <c r="AJ920" s="28"/>
      <c r="AK920" s="28"/>
      <c r="AL920" s="28"/>
      <c r="AM920" s="28"/>
    </row>
    <row r="921" spans="1:39" ht="15.75" customHeight="1" x14ac:dyDescent="0.25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55"/>
      <c r="W921" s="27"/>
      <c r="X921" s="27"/>
      <c r="Y921" s="27"/>
      <c r="Z921" s="27"/>
      <c r="AA921" s="27"/>
      <c r="AB921" s="27"/>
      <c r="AC921" s="27"/>
      <c r="AD921" s="27"/>
      <c r="AE921" s="27"/>
      <c r="AF921" s="28"/>
      <c r="AG921" s="153"/>
      <c r="AH921" s="28"/>
      <c r="AI921" s="28"/>
      <c r="AJ921" s="28"/>
      <c r="AK921" s="28"/>
      <c r="AL921" s="28"/>
      <c r="AM921" s="28"/>
    </row>
    <row r="922" spans="1:39" ht="15.75" customHeight="1" x14ac:dyDescent="0.25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55"/>
      <c r="W922" s="27"/>
      <c r="X922" s="27"/>
      <c r="Y922" s="27"/>
      <c r="Z922" s="27"/>
      <c r="AA922" s="27"/>
      <c r="AB922" s="27"/>
      <c r="AC922" s="27"/>
      <c r="AD922" s="27"/>
      <c r="AE922" s="27"/>
      <c r="AF922" s="28"/>
      <c r="AG922" s="153"/>
      <c r="AH922" s="28"/>
      <c r="AI922" s="28"/>
      <c r="AJ922" s="28"/>
      <c r="AK922" s="28"/>
      <c r="AL922" s="28"/>
      <c r="AM922" s="28"/>
    </row>
    <row r="923" spans="1:39" ht="15.75" customHeight="1" x14ac:dyDescent="0.25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O923" s="27"/>
      <c r="P923" s="27"/>
      <c r="Q923" s="27"/>
      <c r="R923" s="27"/>
      <c r="S923" s="27"/>
      <c r="T923" s="27"/>
      <c r="U923" s="27"/>
      <c r="V923" s="55"/>
      <c r="W923" s="27"/>
      <c r="X923" s="27"/>
      <c r="Y923" s="27"/>
      <c r="Z923" s="27"/>
      <c r="AA923" s="27"/>
      <c r="AB923" s="27"/>
      <c r="AC923" s="27"/>
      <c r="AD923" s="27"/>
      <c r="AE923" s="27"/>
      <c r="AF923" s="28"/>
      <c r="AG923" s="153"/>
      <c r="AH923" s="28"/>
      <c r="AI923" s="28"/>
      <c r="AJ923" s="28"/>
      <c r="AK923" s="28"/>
      <c r="AL923" s="28"/>
      <c r="AM923" s="28"/>
    </row>
    <row r="924" spans="1:39" ht="15.75" customHeight="1" x14ac:dyDescent="0.25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P924" s="27"/>
      <c r="Q924" s="27"/>
      <c r="R924" s="27"/>
      <c r="S924" s="27"/>
      <c r="T924" s="27"/>
      <c r="U924" s="27"/>
      <c r="V924" s="55"/>
      <c r="W924" s="27"/>
      <c r="X924" s="27"/>
      <c r="Y924" s="27"/>
      <c r="Z924" s="27"/>
      <c r="AA924" s="27"/>
      <c r="AB924" s="27"/>
      <c r="AC924" s="27"/>
      <c r="AD924" s="27"/>
      <c r="AE924" s="27"/>
      <c r="AF924" s="28"/>
      <c r="AG924" s="153"/>
      <c r="AH924" s="28"/>
      <c r="AI924" s="28"/>
      <c r="AJ924" s="28"/>
      <c r="AK924" s="28"/>
      <c r="AL924" s="28"/>
      <c r="AM924" s="28"/>
    </row>
  </sheetData>
  <autoFilter ref="A2:AM143" xr:uid="{00000000-0009-0000-0000-000000000000}">
    <filterColumn colId="1">
      <filters>
        <filter val="VPO"/>
      </filters>
    </filterColumn>
    <filterColumn colId="9">
      <filters>
        <filter val="MOTO"/>
      </filters>
    </filterColumn>
    <filterColumn colId="14">
      <filters>
        <filter val="R$ 1.141,68"/>
        <filter val="R$ 10.026,82"/>
        <filter val="R$ 2.055,43"/>
        <filter val="R$ 20.295,61"/>
        <filter val="R$ 3.359,85"/>
        <filter val="R$ 4.138,58"/>
        <filter val="R$ 6.774,77"/>
      </filters>
    </filterColumn>
    <sortState xmlns:xlrd2="http://schemas.microsoft.com/office/spreadsheetml/2017/richdata2" ref="A129:AL129">
      <sortCondition sortBy="cellColor" ref="A2:A164" dxfId="0"/>
    </sortState>
  </autoFilter>
  <mergeCells count="5">
    <mergeCell ref="K163:N163"/>
    <mergeCell ref="B134:B143"/>
    <mergeCell ref="B152:D152"/>
    <mergeCell ref="H155:J155"/>
    <mergeCell ref="K155:N155"/>
  </mergeCells>
  <pageMargins left="0.511811024" right="0.511811024" top="0.78740157499999996" bottom="0.7874015749999999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Z26"/>
  <sheetViews>
    <sheetView workbookViewId="0">
      <selection activeCell="E17" sqref="A17:XFD17"/>
    </sheetView>
  </sheetViews>
  <sheetFormatPr defaultRowHeight="15" x14ac:dyDescent="0.25"/>
  <cols>
    <col min="1" max="1" width="22.28515625" bestFit="1" customWidth="1"/>
    <col min="2" max="2" width="10.140625" customWidth="1"/>
    <col min="3" max="3" width="13.28515625" bestFit="1" customWidth="1"/>
    <col min="4" max="4" width="22.7109375" customWidth="1"/>
    <col min="6" max="6" width="10.7109375" bestFit="1" customWidth="1"/>
    <col min="7" max="7" width="18.7109375" bestFit="1" customWidth="1"/>
    <col min="8" max="8" width="17.42578125" bestFit="1" customWidth="1"/>
    <col min="9" max="9" width="11.5703125" bestFit="1" customWidth="1"/>
    <col min="21" max="21" width="14" style="154" bestFit="1" customWidth="1"/>
  </cols>
  <sheetData>
    <row r="4" spans="1:26" x14ac:dyDescent="0.25">
      <c r="E4" s="186" t="s">
        <v>491</v>
      </c>
      <c r="F4" s="186"/>
      <c r="G4" s="186"/>
      <c r="H4" s="186"/>
    </row>
    <row r="5" spans="1:26" ht="15.75" x14ac:dyDescent="0.25">
      <c r="A5" s="12">
        <v>1</v>
      </c>
      <c r="B5" s="6" t="s">
        <v>52</v>
      </c>
      <c r="C5" s="6" t="s">
        <v>86</v>
      </c>
      <c r="D5" s="6" t="s">
        <v>87</v>
      </c>
      <c r="E5" s="12" t="s">
        <v>33</v>
      </c>
      <c r="F5" s="7" t="s">
        <v>33</v>
      </c>
      <c r="G5" s="7" t="s">
        <v>88</v>
      </c>
      <c r="H5" s="7" t="s">
        <v>88</v>
      </c>
      <c r="I5" s="7" t="s">
        <v>89</v>
      </c>
      <c r="J5" s="7"/>
      <c r="K5" s="7" t="s">
        <v>90</v>
      </c>
      <c r="L5" s="7"/>
      <c r="M5" s="13" t="s">
        <v>33</v>
      </c>
      <c r="N5" s="13" t="s">
        <v>33</v>
      </c>
      <c r="O5" s="13" t="s">
        <v>33</v>
      </c>
      <c r="P5" s="13" t="s">
        <v>33</v>
      </c>
      <c r="Q5" s="6">
        <v>3373</v>
      </c>
      <c r="R5" s="6"/>
      <c r="S5" s="6"/>
      <c r="T5" s="10">
        <v>15</v>
      </c>
      <c r="U5" s="151">
        <f>T5*6.8</f>
        <v>102</v>
      </c>
      <c r="V5" s="10"/>
      <c r="W5" s="10">
        <v>15</v>
      </c>
      <c r="X5" s="10">
        <v>90</v>
      </c>
      <c r="Y5" s="10">
        <v>0</v>
      </c>
      <c r="Z5" s="10">
        <v>90</v>
      </c>
    </row>
    <row r="6" spans="1:26" ht="15.75" x14ac:dyDescent="0.25">
      <c r="A6" s="12">
        <v>2</v>
      </c>
      <c r="B6" s="6" t="s">
        <v>52</v>
      </c>
      <c r="C6" s="6" t="s">
        <v>86</v>
      </c>
      <c r="D6" s="6" t="s">
        <v>87</v>
      </c>
      <c r="E6" s="12" t="s">
        <v>33</v>
      </c>
      <c r="F6" s="7" t="s">
        <v>33</v>
      </c>
      <c r="G6" s="7" t="s">
        <v>88</v>
      </c>
      <c r="H6" s="7" t="s">
        <v>88</v>
      </c>
      <c r="I6" s="7" t="s">
        <v>92</v>
      </c>
      <c r="J6" s="7"/>
      <c r="K6" s="7" t="s">
        <v>90</v>
      </c>
      <c r="L6" s="7"/>
      <c r="M6" s="13" t="s">
        <v>33</v>
      </c>
      <c r="N6" s="13" t="s">
        <v>33</v>
      </c>
      <c r="O6" s="13" t="s">
        <v>33</v>
      </c>
      <c r="P6" s="13" t="s">
        <v>33</v>
      </c>
      <c r="Q6" s="6">
        <v>3373</v>
      </c>
      <c r="R6" s="6"/>
      <c r="S6" s="6"/>
      <c r="T6" s="10">
        <v>15</v>
      </c>
      <c r="U6" s="151">
        <f t="shared" ref="U6:U17" si="0">T6*6.8</f>
        <v>102</v>
      </c>
      <c r="V6" s="10"/>
      <c r="W6" s="10">
        <v>15</v>
      </c>
      <c r="X6" s="10">
        <v>90</v>
      </c>
      <c r="Y6" s="10">
        <v>0</v>
      </c>
      <c r="Z6" s="10">
        <v>90</v>
      </c>
    </row>
    <row r="7" spans="1:26" ht="15.75" x14ac:dyDescent="0.25">
      <c r="A7" s="12">
        <v>3</v>
      </c>
      <c r="B7" s="5" t="s">
        <v>136</v>
      </c>
      <c r="C7" s="6" t="s">
        <v>142</v>
      </c>
      <c r="D7" s="6" t="s">
        <v>33</v>
      </c>
      <c r="E7" s="12" t="s">
        <v>33</v>
      </c>
      <c r="F7" s="7" t="s">
        <v>33</v>
      </c>
      <c r="G7" s="7" t="s">
        <v>144</v>
      </c>
      <c r="H7" s="7" t="s">
        <v>144</v>
      </c>
      <c r="I7" s="7" t="s">
        <v>145</v>
      </c>
      <c r="J7" s="7"/>
      <c r="K7" s="7" t="s">
        <v>90</v>
      </c>
      <c r="L7" s="7"/>
      <c r="M7" s="13" t="s">
        <v>33</v>
      </c>
      <c r="N7" s="13" t="s">
        <v>33</v>
      </c>
      <c r="O7" s="13" t="s">
        <v>33</v>
      </c>
      <c r="P7" s="13" t="s">
        <v>33</v>
      </c>
      <c r="Q7" s="6">
        <v>2920</v>
      </c>
      <c r="R7" s="6"/>
      <c r="S7" s="6"/>
      <c r="T7" s="10">
        <v>400</v>
      </c>
      <c r="U7" s="151">
        <f t="shared" si="0"/>
        <v>2720</v>
      </c>
      <c r="V7" s="10"/>
      <c r="W7" s="10">
        <v>400</v>
      </c>
      <c r="X7" s="10">
        <v>2400</v>
      </c>
      <c r="Y7" s="10">
        <v>0</v>
      </c>
      <c r="Z7" s="10">
        <v>2400</v>
      </c>
    </row>
    <row r="8" spans="1:26" ht="15.75" x14ac:dyDescent="0.25">
      <c r="A8" s="12">
        <v>4</v>
      </c>
      <c r="B8" s="5" t="s">
        <v>136</v>
      </c>
      <c r="C8" s="6" t="s">
        <v>142</v>
      </c>
      <c r="D8" s="6" t="s">
        <v>33</v>
      </c>
      <c r="E8" s="12" t="s">
        <v>33</v>
      </c>
      <c r="F8" s="7" t="s">
        <v>33</v>
      </c>
      <c r="G8" s="7" t="s">
        <v>144</v>
      </c>
      <c r="H8" s="7" t="s">
        <v>144</v>
      </c>
      <c r="I8" s="7" t="s">
        <v>147</v>
      </c>
      <c r="J8" s="7"/>
      <c r="K8" s="7" t="s">
        <v>90</v>
      </c>
      <c r="L8" s="7"/>
      <c r="M8" s="13" t="s">
        <v>33</v>
      </c>
      <c r="N8" s="13" t="s">
        <v>33</v>
      </c>
      <c r="O8" s="13" t="s">
        <v>33</v>
      </c>
      <c r="P8" s="13" t="s">
        <v>33</v>
      </c>
      <c r="Q8" s="6">
        <v>2920</v>
      </c>
      <c r="R8" s="6"/>
      <c r="S8" s="6"/>
      <c r="T8" s="10">
        <v>200</v>
      </c>
      <c r="U8" s="151">
        <f t="shared" si="0"/>
        <v>1360</v>
      </c>
      <c r="V8" s="10"/>
      <c r="W8" s="10">
        <v>200</v>
      </c>
      <c r="X8" s="10">
        <v>1200</v>
      </c>
      <c r="Y8" s="10">
        <v>0</v>
      </c>
      <c r="Z8" s="10">
        <v>1200</v>
      </c>
    </row>
    <row r="9" spans="1:26" ht="15.75" x14ac:dyDescent="0.25">
      <c r="A9" s="12">
        <v>5</v>
      </c>
      <c r="B9" s="5" t="s">
        <v>136</v>
      </c>
      <c r="C9" s="6" t="s">
        <v>142</v>
      </c>
      <c r="D9" s="6" t="s">
        <v>33</v>
      </c>
      <c r="E9" s="12" t="s">
        <v>33</v>
      </c>
      <c r="F9" s="7" t="s">
        <v>33</v>
      </c>
      <c r="G9" s="7" t="s">
        <v>144</v>
      </c>
      <c r="H9" s="7" t="s">
        <v>144</v>
      </c>
      <c r="I9" s="7" t="s">
        <v>148</v>
      </c>
      <c r="J9" s="7"/>
      <c r="K9" s="7" t="s">
        <v>90</v>
      </c>
      <c r="L9" s="7"/>
      <c r="M9" s="13" t="s">
        <v>33</v>
      </c>
      <c r="N9" s="13" t="s">
        <v>33</v>
      </c>
      <c r="O9" s="13" t="s">
        <v>33</v>
      </c>
      <c r="P9" s="13" t="s">
        <v>33</v>
      </c>
      <c r="Q9" s="6">
        <v>2920</v>
      </c>
      <c r="R9" s="6"/>
      <c r="S9" s="6"/>
      <c r="T9" s="12" t="s">
        <v>149</v>
      </c>
      <c r="U9" s="151">
        <v>1360</v>
      </c>
      <c r="V9" s="10"/>
      <c r="W9" s="10">
        <v>200</v>
      </c>
      <c r="X9" s="10">
        <v>1200</v>
      </c>
      <c r="Y9" s="10">
        <v>0</v>
      </c>
      <c r="Z9" s="10">
        <v>1200</v>
      </c>
    </row>
    <row r="10" spans="1:26" ht="15.75" x14ac:dyDescent="0.25">
      <c r="A10" s="12">
        <v>6</v>
      </c>
      <c r="B10" s="5" t="s">
        <v>136</v>
      </c>
      <c r="C10" s="6" t="s">
        <v>142</v>
      </c>
      <c r="D10" s="6" t="s">
        <v>33</v>
      </c>
      <c r="E10" s="12" t="s">
        <v>33</v>
      </c>
      <c r="F10" s="7" t="s">
        <v>33</v>
      </c>
      <c r="G10" s="7" t="s">
        <v>144</v>
      </c>
      <c r="H10" s="7" t="s">
        <v>144</v>
      </c>
      <c r="I10" s="7" t="s">
        <v>151</v>
      </c>
      <c r="J10" s="7"/>
      <c r="K10" s="7" t="s">
        <v>90</v>
      </c>
      <c r="L10" s="7"/>
      <c r="M10" s="13" t="s">
        <v>33</v>
      </c>
      <c r="N10" s="13" t="s">
        <v>33</v>
      </c>
      <c r="O10" s="13" t="s">
        <v>33</v>
      </c>
      <c r="P10" s="13" t="s">
        <v>33</v>
      </c>
      <c r="Q10" s="6">
        <v>2920</v>
      </c>
      <c r="R10" s="6"/>
      <c r="S10" s="6"/>
      <c r="T10" s="10">
        <v>200</v>
      </c>
      <c r="U10" s="151">
        <f t="shared" si="0"/>
        <v>1360</v>
      </c>
      <c r="V10" s="10"/>
      <c r="W10" s="10">
        <v>200</v>
      </c>
      <c r="X10" s="10">
        <v>1200</v>
      </c>
      <c r="Y10" s="10">
        <v>0</v>
      </c>
      <c r="Z10" s="10">
        <v>1200</v>
      </c>
    </row>
    <row r="11" spans="1:26" ht="15.75" x14ac:dyDescent="0.25">
      <c r="A11" s="12">
        <v>7</v>
      </c>
      <c r="B11" s="6" t="s">
        <v>136</v>
      </c>
      <c r="C11" s="6" t="s">
        <v>142</v>
      </c>
      <c r="D11" s="6" t="s">
        <v>152</v>
      </c>
      <c r="E11" s="12" t="s">
        <v>153</v>
      </c>
      <c r="F11" s="7" t="s">
        <v>154</v>
      </c>
      <c r="G11" s="7" t="s">
        <v>144</v>
      </c>
      <c r="H11" s="7" t="s">
        <v>144</v>
      </c>
      <c r="I11" s="7" t="s">
        <v>155</v>
      </c>
      <c r="J11" s="7"/>
      <c r="K11" s="7" t="s">
        <v>90</v>
      </c>
      <c r="L11" s="7"/>
      <c r="M11" s="13" t="s">
        <v>33</v>
      </c>
      <c r="N11" s="13" t="s">
        <v>33</v>
      </c>
      <c r="O11" s="13" t="s">
        <v>33</v>
      </c>
      <c r="P11" s="13" t="s">
        <v>33</v>
      </c>
      <c r="Q11" s="6">
        <v>3149</v>
      </c>
      <c r="R11" s="6"/>
      <c r="S11" s="6"/>
      <c r="T11" s="10">
        <v>10</v>
      </c>
      <c r="U11" s="151">
        <f t="shared" si="0"/>
        <v>68</v>
      </c>
      <c r="V11" s="10"/>
      <c r="W11" s="10">
        <v>10</v>
      </c>
      <c r="X11" s="10">
        <v>60</v>
      </c>
      <c r="Y11" s="10">
        <v>0</v>
      </c>
      <c r="Z11" s="10">
        <v>60</v>
      </c>
    </row>
    <row r="12" spans="1:26" ht="15.75" x14ac:dyDescent="0.25">
      <c r="A12" s="12">
        <v>8</v>
      </c>
      <c r="B12" s="5" t="s">
        <v>136</v>
      </c>
      <c r="C12" s="6" t="s">
        <v>142</v>
      </c>
      <c r="D12" s="6" t="s">
        <v>152</v>
      </c>
      <c r="E12" s="12" t="s">
        <v>157</v>
      </c>
      <c r="F12" s="7" t="s">
        <v>158</v>
      </c>
      <c r="G12" s="7" t="s">
        <v>88</v>
      </c>
      <c r="H12" s="7" t="s">
        <v>88</v>
      </c>
      <c r="I12" s="7" t="s">
        <v>159</v>
      </c>
      <c r="J12" s="7"/>
      <c r="K12" s="7" t="s">
        <v>90</v>
      </c>
      <c r="L12" s="7"/>
      <c r="M12" s="13" t="s">
        <v>33</v>
      </c>
      <c r="N12" s="13" t="s">
        <v>33</v>
      </c>
      <c r="O12" s="13" t="s">
        <v>33</v>
      </c>
      <c r="P12" s="13" t="s">
        <v>33</v>
      </c>
      <c r="Q12" s="6">
        <v>3257</v>
      </c>
      <c r="R12" s="6"/>
      <c r="S12" s="6"/>
      <c r="T12" s="10">
        <v>15</v>
      </c>
      <c r="U12" s="151">
        <f t="shared" si="0"/>
        <v>102</v>
      </c>
      <c r="V12" s="10"/>
      <c r="W12" s="10">
        <v>15</v>
      </c>
      <c r="X12" s="10">
        <v>90</v>
      </c>
      <c r="Y12" s="10">
        <v>0</v>
      </c>
      <c r="Z12" s="10">
        <v>90</v>
      </c>
    </row>
    <row r="13" spans="1:26" ht="15.75" x14ac:dyDescent="0.25">
      <c r="A13" s="12">
        <v>9</v>
      </c>
      <c r="B13" s="5" t="s">
        <v>136</v>
      </c>
      <c r="C13" s="6" t="s">
        <v>142</v>
      </c>
      <c r="D13" s="6" t="s">
        <v>152</v>
      </c>
      <c r="E13" s="12" t="s">
        <v>153</v>
      </c>
      <c r="F13" s="7" t="s">
        <v>154</v>
      </c>
      <c r="G13" s="7" t="s">
        <v>88</v>
      </c>
      <c r="H13" s="7" t="s">
        <v>88</v>
      </c>
      <c r="I13" s="7" t="s">
        <v>161</v>
      </c>
      <c r="J13" s="7"/>
      <c r="K13" s="7" t="s">
        <v>90</v>
      </c>
      <c r="L13" s="7"/>
      <c r="M13" s="13" t="s">
        <v>33</v>
      </c>
      <c r="N13" s="13" t="s">
        <v>33</v>
      </c>
      <c r="O13" s="13" t="s">
        <v>33</v>
      </c>
      <c r="P13" s="13" t="s">
        <v>33</v>
      </c>
      <c r="Q13" s="6">
        <v>3149</v>
      </c>
      <c r="R13" s="6"/>
      <c r="S13" s="6"/>
      <c r="T13" s="10">
        <v>15</v>
      </c>
      <c r="U13" s="151">
        <f t="shared" si="0"/>
        <v>102</v>
      </c>
      <c r="V13" s="10"/>
      <c r="W13" s="10">
        <v>15</v>
      </c>
      <c r="X13" s="10">
        <v>90</v>
      </c>
      <c r="Y13" s="10">
        <v>0</v>
      </c>
      <c r="Z13" s="10">
        <v>90</v>
      </c>
    </row>
    <row r="14" spans="1:26" ht="15.75" x14ac:dyDescent="0.25">
      <c r="A14" s="12">
        <v>10</v>
      </c>
      <c r="B14" s="5" t="s">
        <v>136</v>
      </c>
      <c r="C14" s="6" t="s">
        <v>142</v>
      </c>
      <c r="D14" s="6" t="s">
        <v>152</v>
      </c>
      <c r="E14" s="12" t="s">
        <v>157</v>
      </c>
      <c r="F14" s="7" t="s">
        <v>162</v>
      </c>
      <c r="G14" s="7" t="s">
        <v>88</v>
      </c>
      <c r="H14" s="7" t="s">
        <v>88</v>
      </c>
      <c r="I14" s="7" t="s">
        <v>163</v>
      </c>
      <c r="J14" s="7"/>
      <c r="K14" s="7" t="s">
        <v>90</v>
      </c>
      <c r="L14" s="7"/>
      <c r="M14" s="13" t="s">
        <v>33</v>
      </c>
      <c r="N14" s="13" t="s">
        <v>33</v>
      </c>
      <c r="O14" s="13" t="s">
        <v>33</v>
      </c>
      <c r="P14" s="13" t="s">
        <v>33</v>
      </c>
      <c r="Q14" s="6">
        <v>2878</v>
      </c>
      <c r="R14" s="6"/>
      <c r="S14" s="6"/>
      <c r="T14" s="10">
        <v>15</v>
      </c>
      <c r="U14" s="151">
        <f t="shared" si="0"/>
        <v>102</v>
      </c>
      <c r="V14" s="10"/>
      <c r="W14" s="10">
        <v>15</v>
      </c>
      <c r="X14" s="10">
        <v>90</v>
      </c>
      <c r="Y14" s="10">
        <v>0</v>
      </c>
      <c r="Z14" s="10">
        <v>90</v>
      </c>
    </row>
    <row r="15" spans="1:26" ht="15.75" x14ac:dyDescent="0.25">
      <c r="A15" s="12">
        <v>11</v>
      </c>
      <c r="B15" s="5" t="s">
        <v>136</v>
      </c>
      <c r="C15" s="6" t="s">
        <v>142</v>
      </c>
      <c r="D15" s="6" t="s">
        <v>152</v>
      </c>
      <c r="E15" s="12" t="s">
        <v>157</v>
      </c>
      <c r="F15" s="7" t="s">
        <v>165</v>
      </c>
      <c r="G15" s="7" t="s">
        <v>88</v>
      </c>
      <c r="H15" s="7" t="s">
        <v>88</v>
      </c>
      <c r="I15" s="7" t="s">
        <v>166</v>
      </c>
      <c r="J15" s="7"/>
      <c r="K15" s="7" t="s">
        <v>90</v>
      </c>
      <c r="L15" s="7"/>
      <c r="M15" s="13" t="s">
        <v>33</v>
      </c>
      <c r="N15" s="13" t="s">
        <v>33</v>
      </c>
      <c r="O15" s="13" t="s">
        <v>33</v>
      </c>
      <c r="P15" s="13" t="s">
        <v>33</v>
      </c>
      <c r="Q15" s="6">
        <v>2260</v>
      </c>
      <c r="R15" s="6"/>
      <c r="S15" s="6"/>
      <c r="T15" s="10">
        <v>15</v>
      </c>
      <c r="U15" s="151">
        <f t="shared" si="0"/>
        <v>102</v>
      </c>
      <c r="V15" s="10"/>
      <c r="W15" s="10">
        <v>15</v>
      </c>
      <c r="X15" s="10">
        <v>90</v>
      </c>
      <c r="Y15" s="10">
        <v>0</v>
      </c>
      <c r="Z15" s="10">
        <v>90</v>
      </c>
    </row>
    <row r="16" spans="1:26" ht="15.75" x14ac:dyDescent="0.25">
      <c r="A16" s="12">
        <v>12</v>
      </c>
      <c r="B16" s="5" t="s">
        <v>136</v>
      </c>
      <c r="C16" s="6" t="s">
        <v>189</v>
      </c>
      <c r="D16" s="6" t="s">
        <v>190</v>
      </c>
      <c r="E16" s="12" t="s">
        <v>194</v>
      </c>
      <c r="F16" s="7" t="s">
        <v>33</v>
      </c>
      <c r="G16" s="7" t="s">
        <v>144</v>
      </c>
      <c r="H16" s="7" t="s">
        <v>144</v>
      </c>
      <c r="I16" s="7" t="s">
        <v>198</v>
      </c>
      <c r="J16" s="7"/>
      <c r="K16" s="7" t="s">
        <v>90</v>
      </c>
      <c r="L16" s="7"/>
      <c r="M16" s="13" t="s">
        <v>33</v>
      </c>
      <c r="N16" s="13" t="s">
        <v>33</v>
      </c>
      <c r="O16" s="13" t="s">
        <v>33</v>
      </c>
      <c r="P16" s="13" t="s">
        <v>33</v>
      </c>
      <c r="Q16" s="6">
        <v>3282</v>
      </c>
      <c r="R16" s="6"/>
      <c r="S16" s="6"/>
      <c r="T16" s="10">
        <v>0</v>
      </c>
      <c r="U16" s="151">
        <f t="shared" si="0"/>
        <v>0</v>
      </c>
      <c r="V16" s="10"/>
      <c r="W16" s="10">
        <v>1</v>
      </c>
      <c r="X16" s="10">
        <v>10</v>
      </c>
      <c r="Y16" s="10">
        <v>0</v>
      </c>
      <c r="Z16" s="10">
        <v>10</v>
      </c>
    </row>
    <row r="17" spans="1:26" ht="15.75" x14ac:dyDescent="0.25">
      <c r="A17" s="12">
        <v>13</v>
      </c>
      <c r="B17" s="5" t="s">
        <v>136</v>
      </c>
      <c r="C17" s="6" t="s">
        <v>189</v>
      </c>
      <c r="D17" s="6" t="s">
        <v>190</v>
      </c>
      <c r="E17" s="12" t="s">
        <v>199</v>
      </c>
      <c r="F17" s="7" t="s">
        <v>33</v>
      </c>
      <c r="G17" s="7" t="s">
        <v>144</v>
      </c>
      <c r="H17" s="7" t="s">
        <v>144</v>
      </c>
      <c r="I17" s="7" t="s">
        <v>200</v>
      </c>
      <c r="J17" s="7"/>
      <c r="K17" s="7" t="s">
        <v>90</v>
      </c>
      <c r="L17" s="7"/>
      <c r="M17" s="13" t="s">
        <v>33</v>
      </c>
      <c r="N17" s="13" t="s">
        <v>33</v>
      </c>
      <c r="O17" s="13" t="s">
        <v>33</v>
      </c>
      <c r="P17" s="13" t="s">
        <v>33</v>
      </c>
      <c r="Q17" s="6">
        <v>2281</v>
      </c>
      <c r="R17" s="6"/>
      <c r="S17" s="6"/>
      <c r="T17" s="10">
        <v>20</v>
      </c>
      <c r="U17" s="151">
        <f t="shared" si="0"/>
        <v>136</v>
      </c>
      <c r="V17" s="10"/>
      <c r="W17" s="10">
        <v>4</v>
      </c>
      <c r="X17" s="10">
        <v>85</v>
      </c>
      <c r="Y17" s="10">
        <v>0</v>
      </c>
      <c r="Z17" s="10">
        <v>85</v>
      </c>
    </row>
    <row r="18" spans="1:26" ht="15.75" x14ac:dyDescent="0.25">
      <c r="A18" s="12">
        <v>14</v>
      </c>
      <c r="B18" s="5" t="s">
        <v>136</v>
      </c>
      <c r="C18" s="6" t="s">
        <v>340</v>
      </c>
      <c r="D18" s="6" t="s">
        <v>348</v>
      </c>
      <c r="E18" s="12" t="s">
        <v>33</v>
      </c>
      <c r="F18" s="7" t="s">
        <v>33</v>
      </c>
      <c r="G18" s="7" t="s">
        <v>349</v>
      </c>
      <c r="H18" s="13" t="s">
        <v>350</v>
      </c>
      <c r="I18" s="7" t="s">
        <v>351</v>
      </c>
      <c r="J18" s="7"/>
      <c r="K18" s="7" t="s">
        <v>90</v>
      </c>
      <c r="L18" s="7"/>
      <c r="M18" s="13" t="s">
        <v>33</v>
      </c>
      <c r="N18" s="13" t="s">
        <v>33</v>
      </c>
      <c r="O18" s="13" t="s">
        <v>33</v>
      </c>
      <c r="P18" s="13" t="s">
        <v>33</v>
      </c>
      <c r="Q18" s="6">
        <v>2464</v>
      </c>
      <c r="R18" s="6"/>
      <c r="S18" s="6"/>
      <c r="T18" s="10">
        <v>40</v>
      </c>
      <c r="U18" s="151">
        <f>T18*7.1</f>
        <v>284</v>
      </c>
      <c r="V18" s="10"/>
      <c r="W18" s="10">
        <v>40</v>
      </c>
      <c r="X18" s="10">
        <v>240</v>
      </c>
      <c r="Y18" s="10">
        <v>0</v>
      </c>
      <c r="Z18" s="10">
        <v>240</v>
      </c>
    </row>
    <row r="19" spans="1:26" ht="15.75" x14ac:dyDescent="0.25">
      <c r="A19" s="12">
        <v>15</v>
      </c>
      <c r="B19" s="6" t="s">
        <v>136</v>
      </c>
      <c r="C19" s="6" t="s">
        <v>383</v>
      </c>
      <c r="D19" s="16" t="s">
        <v>384</v>
      </c>
      <c r="E19" s="16" t="s">
        <v>388</v>
      </c>
      <c r="F19" s="17" t="s">
        <v>33</v>
      </c>
      <c r="G19" s="17" t="s">
        <v>144</v>
      </c>
      <c r="H19" s="17" t="s">
        <v>144</v>
      </c>
      <c r="I19" s="17" t="s">
        <v>389</v>
      </c>
      <c r="J19" s="17"/>
      <c r="K19" s="17" t="s">
        <v>90</v>
      </c>
      <c r="L19" s="17"/>
      <c r="M19" s="13" t="s">
        <v>33</v>
      </c>
      <c r="N19" s="13" t="s">
        <v>33</v>
      </c>
      <c r="O19" s="13" t="s">
        <v>33</v>
      </c>
      <c r="P19" s="13" t="s">
        <v>33</v>
      </c>
      <c r="Q19" s="16">
        <v>3253</v>
      </c>
      <c r="R19" s="16"/>
      <c r="S19" s="16"/>
      <c r="T19" s="19">
        <v>10</v>
      </c>
      <c r="U19" s="155">
        <f>T19*6.8</f>
        <v>68</v>
      </c>
      <c r="V19" s="19"/>
      <c r="W19" s="19">
        <v>10</v>
      </c>
      <c r="X19" s="19">
        <v>60</v>
      </c>
      <c r="Y19" s="10">
        <v>0</v>
      </c>
      <c r="Z19" s="10">
        <v>60</v>
      </c>
    </row>
    <row r="20" spans="1:26" ht="15.75" x14ac:dyDescent="0.25">
      <c r="A20" s="12">
        <v>16</v>
      </c>
      <c r="B20" s="5" t="s">
        <v>136</v>
      </c>
      <c r="C20" s="6" t="s">
        <v>383</v>
      </c>
      <c r="D20" s="16" t="s">
        <v>384</v>
      </c>
      <c r="E20" s="16" t="s">
        <v>388</v>
      </c>
      <c r="F20" s="17" t="s">
        <v>33</v>
      </c>
      <c r="G20" s="17" t="s">
        <v>144</v>
      </c>
      <c r="H20" s="17" t="s">
        <v>144</v>
      </c>
      <c r="I20" s="17" t="s">
        <v>391</v>
      </c>
      <c r="J20" s="17"/>
      <c r="K20" s="17" t="s">
        <v>90</v>
      </c>
      <c r="L20" s="17"/>
      <c r="M20" s="13" t="s">
        <v>33</v>
      </c>
      <c r="N20" s="13" t="s">
        <v>33</v>
      </c>
      <c r="O20" s="13" t="s">
        <v>33</v>
      </c>
      <c r="P20" s="13" t="s">
        <v>33</v>
      </c>
      <c r="Q20" s="16">
        <v>3253</v>
      </c>
      <c r="R20" s="16"/>
      <c r="S20" s="16"/>
      <c r="T20" s="19">
        <v>15</v>
      </c>
      <c r="U20" s="155">
        <f t="shared" ref="U20:U23" si="1">T20*6.8</f>
        <v>102</v>
      </c>
      <c r="V20" s="19"/>
      <c r="W20" s="19">
        <v>15</v>
      </c>
      <c r="X20" s="19">
        <v>90</v>
      </c>
      <c r="Y20" s="10">
        <v>0</v>
      </c>
      <c r="Z20" s="10">
        <v>90</v>
      </c>
    </row>
    <row r="21" spans="1:26" ht="15.75" x14ac:dyDescent="0.25">
      <c r="A21" s="12">
        <v>17</v>
      </c>
      <c r="B21" s="5" t="s">
        <v>136</v>
      </c>
      <c r="C21" s="6" t="s">
        <v>383</v>
      </c>
      <c r="D21" s="16" t="s">
        <v>384</v>
      </c>
      <c r="E21" s="16" t="s">
        <v>385</v>
      </c>
      <c r="F21" s="17" t="s">
        <v>33</v>
      </c>
      <c r="G21" s="17" t="s">
        <v>88</v>
      </c>
      <c r="H21" s="17" t="s">
        <v>88</v>
      </c>
      <c r="I21" s="17" t="s">
        <v>392</v>
      </c>
      <c r="J21" s="17"/>
      <c r="K21" s="17" t="s">
        <v>90</v>
      </c>
      <c r="L21" s="17"/>
      <c r="M21" s="13" t="s">
        <v>33</v>
      </c>
      <c r="N21" s="13" t="s">
        <v>33</v>
      </c>
      <c r="O21" s="13" t="s">
        <v>33</v>
      </c>
      <c r="P21" s="13" t="s">
        <v>33</v>
      </c>
      <c r="Q21" s="16">
        <v>2617</v>
      </c>
      <c r="R21" s="16"/>
      <c r="S21" s="16"/>
      <c r="T21" s="19">
        <v>10</v>
      </c>
      <c r="U21" s="155">
        <f t="shared" si="1"/>
        <v>68</v>
      </c>
      <c r="V21" s="19"/>
      <c r="W21" s="19">
        <v>10</v>
      </c>
      <c r="X21" s="19">
        <v>60</v>
      </c>
      <c r="Y21" s="10">
        <v>0</v>
      </c>
      <c r="Z21" s="10">
        <v>60</v>
      </c>
    </row>
    <row r="22" spans="1:26" ht="15.75" x14ac:dyDescent="0.25">
      <c r="A22" s="12">
        <v>18</v>
      </c>
      <c r="B22" s="5" t="s">
        <v>136</v>
      </c>
      <c r="C22" s="6" t="s">
        <v>383</v>
      </c>
      <c r="D22" s="16" t="s">
        <v>384</v>
      </c>
      <c r="E22" s="16" t="s">
        <v>388</v>
      </c>
      <c r="F22" s="17" t="s">
        <v>33</v>
      </c>
      <c r="G22" s="17" t="s">
        <v>88</v>
      </c>
      <c r="H22" s="17" t="s">
        <v>88</v>
      </c>
      <c r="I22" s="17" t="s">
        <v>394</v>
      </c>
      <c r="J22" s="17"/>
      <c r="K22" s="17" t="s">
        <v>90</v>
      </c>
      <c r="L22" s="17"/>
      <c r="M22" s="13" t="s">
        <v>33</v>
      </c>
      <c r="N22" s="13" t="s">
        <v>33</v>
      </c>
      <c r="O22" s="13" t="s">
        <v>33</v>
      </c>
      <c r="P22" s="13" t="s">
        <v>33</v>
      </c>
      <c r="Q22" s="16">
        <v>3253</v>
      </c>
      <c r="R22" s="16"/>
      <c r="S22" s="16"/>
      <c r="T22" s="19">
        <v>10</v>
      </c>
      <c r="U22" s="155">
        <f t="shared" si="1"/>
        <v>68</v>
      </c>
      <c r="V22" s="19"/>
      <c r="W22" s="19">
        <v>10</v>
      </c>
      <c r="X22" s="19">
        <v>60</v>
      </c>
      <c r="Y22" s="10">
        <v>0</v>
      </c>
      <c r="Z22" s="10">
        <v>60</v>
      </c>
    </row>
    <row r="23" spans="1:26" ht="15.75" x14ac:dyDescent="0.25">
      <c r="A23" s="12">
        <v>19</v>
      </c>
      <c r="B23" s="5" t="s">
        <v>136</v>
      </c>
      <c r="C23" s="6" t="s">
        <v>383</v>
      </c>
      <c r="D23" s="16" t="s">
        <v>384</v>
      </c>
      <c r="E23" s="16" t="s">
        <v>388</v>
      </c>
      <c r="F23" s="17" t="s">
        <v>395</v>
      </c>
      <c r="G23" s="17" t="s">
        <v>88</v>
      </c>
      <c r="H23" s="17" t="s">
        <v>88</v>
      </c>
      <c r="I23" s="17" t="s">
        <v>397</v>
      </c>
      <c r="J23" s="17"/>
      <c r="K23" s="17" t="s">
        <v>90</v>
      </c>
      <c r="L23" s="17"/>
      <c r="M23" s="13" t="s">
        <v>33</v>
      </c>
      <c r="N23" s="13" t="s">
        <v>33</v>
      </c>
      <c r="O23" s="13" t="s">
        <v>33</v>
      </c>
      <c r="P23" s="13" t="s">
        <v>33</v>
      </c>
      <c r="Q23" s="16">
        <v>2551</v>
      </c>
      <c r="R23" s="16"/>
      <c r="S23" s="16"/>
      <c r="T23" s="19">
        <v>10</v>
      </c>
      <c r="U23" s="156">
        <f t="shared" si="1"/>
        <v>68</v>
      </c>
      <c r="V23" s="19"/>
      <c r="W23" s="19">
        <v>10</v>
      </c>
      <c r="X23" s="19">
        <v>60</v>
      </c>
      <c r="Y23" s="10">
        <v>0</v>
      </c>
      <c r="Z23" s="10">
        <v>60</v>
      </c>
    </row>
    <row r="24" spans="1:26" x14ac:dyDescent="0.25">
      <c r="U24" s="129">
        <f>SUM(U5:U23)</f>
        <v>8274</v>
      </c>
    </row>
    <row r="26" spans="1:26" x14ac:dyDescent="0.25">
      <c r="T26" s="157" t="s">
        <v>571</v>
      </c>
      <c r="U26" s="154" t="e">
        <f>T26*7.1</f>
        <v>#VALUE!</v>
      </c>
    </row>
  </sheetData>
  <sortState xmlns:xlrd2="http://schemas.microsoft.com/office/spreadsheetml/2017/richdata2" ref="A6:I23">
    <sortCondition ref="A5"/>
  </sortState>
  <mergeCells count="1">
    <mergeCell ref="E4:H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4"/>
  <sheetViews>
    <sheetView workbookViewId="0">
      <selection activeCell="B17" sqref="B17"/>
    </sheetView>
  </sheetViews>
  <sheetFormatPr defaultRowHeight="15" x14ac:dyDescent="0.25"/>
  <cols>
    <col min="1" max="1" width="23" customWidth="1"/>
    <col min="2" max="2" width="41" customWidth="1"/>
    <col min="3" max="3" width="29.42578125" customWidth="1"/>
    <col min="4" max="4" width="27.85546875" customWidth="1"/>
    <col min="5" max="5" width="39.42578125" customWidth="1"/>
    <col min="6" max="6" width="108.28515625" bestFit="1" customWidth="1"/>
  </cols>
  <sheetData>
    <row r="1" spans="1:12" ht="28.5" x14ac:dyDescent="0.45">
      <c r="A1" s="187" t="s">
        <v>501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8"/>
    </row>
    <row r="2" spans="1:12" ht="22.5" customHeight="1" x14ac:dyDescent="0.25">
      <c r="A2" s="89" t="s">
        <v>492</v>
      </c>
      <c r="B2" s="90" t="s">
        <v>10</v>
      </c>
      <c r="C2" s="89" t="s">
        <v>502</v>
      </c>
      <c r="D2" s="91" t="s">
        <v>503</v>
      </c>
      <c r="E2" s="89" t="s">
        <v>494</v>
      </c>
      <c r="F2" s="89" t="s">
        <v>504</v>
      </c>
    </row>
    <row r="3" spans="1:12" ht="21" x14ac:dyDescent="0.35">
      <c r="A3" s="93" t="s">
        <v>43</v>
      </c>
      <c r="B3" s="93" t="s">
        <v>507</v>
      </c>
      <c r="C3" s="94">
        <v>45597</v>
      </c>
      <c r="D3" s="93" t="s">
        <v>505</v>
      </c>
      <c r="E3" s="93" t="s">
        <v>506</v>
      </c>
      <c r="F3" s="93" t="s">
        <v>508</v>
      </c>
    </row>
    <row r="4" spans="1:12" ht="23.25" x14ac:dyDescent="0.35">
      <c r="A4" s="92"/>
      <c r="B4" s="92"/>
      <c r="C4" s="96">
        <v>45609</v>
      </c>
      <c r="D4" s="97" t="s">
        <v>509</v>
      </c>
      <c r="E4" s="92"/>
      <c r="F4" s="95" t="s">
        <v>510</v>
      </c>
    </row>
    <row r="5" spans="1:12" x14ac:dyDescent="0.25">
      <c r="A5" s="121" t="s">
        <v>528</v>
      </c>
      <c r="B5" s="123" t="s">
        <v>399</v>
      </c>
      <c r="C5" s="122">
        <v>45645</v>
      </c>
      <c r="D5" s="121" t="s">
        <v>505</v>
      </c>
      <c r="E5" s="92"/>
      <c r="F5" s="121" t="s">
        <v>529</v>
      </c>
    </row>
    <row r="6" spans="1:12" x14ac:dyDescent="0.25">
      <c r="A6" s="92"/>
      <c r="B6" s="92"/>
      <c r="C6" s="92"/>
      <c r="D6" s="92"/>
      <c r="E6" s="92"/>
      <c r="F6" s="92"/>
    </row>
    <row r="7" spans="1:12" x14ac:dyDescent="0.25">
      <c r="A7" s="92"/>
      <c r="B7" s="92"/>
      <c r="C7" s="92"/>
      <c r="D7" s="92"/>
      <c r="E7" s="92"/>
      <c r="F7" s="92"/>
    </row>
    <row r="8" spans="1:12" x14ac:dyDescent="0.25">
      <c r="A8" s="92"/>
      <c r="B8" s="92"/>
      <c r="C8" s="92"/>
      <c r="D8" s="92"/>
      <c r="E8" s="92"/>
      <c r="F8" s="92"/>
    </row>
    <row r="9" spans="1:12" x14ac:dyDescent="0.25">
      <c r="A9" s="92"/>
      <c r="B9" s="92"/>
      <c r="C9" s="92"/>
      <c r="D9" s="92"/>
      <c r="E9" s="92"/>
      <c r="F9" s="92"/>
    </row>
    <row r="10" spans="1:12" x14ac:dyDescent="0.25">
      <c r="A10" s="92"/>
      <c r="B10" s="92"/>
      <c r="C10" s="92"/>
      <c r="D10" s="92"/>
      <c r="E10" s="92"/>
      <c r="F10" s="92"/>
    </row>
    <row r="11" spans="1:12" x14ac:dyDescent="0.25">
      <c r="A11" s="92"/>
      <c r="B11" s="92"/>
      <c r="C11" s="92"/>
      <c r="D11" s="92"/>
      <c r="E11" s="92"/>
      <c r="F11" s="92"/>
    </row>
    <row r="12" spans="1:12" x14ac:dyDescent="0.25">
      <c r="A12" s="92"/>
      <c r="B12" s="92"/>
      <c r="C12" s="92"/>
      <c r="D12" s="92"/>
      <c r="E12" s="92"/>
      <c r="F12" s="92"/>
    </row>
    <row r="13" spans="1:12" x14ac:dyDescent="0.25">
      <c r="A13" s="92"/>
      <c r="B13" s="92"/>
      <c r="C13" s="92"/>
      <c r="D13" s="92"/>
      <c r="E13" s="92"/>
      <c r="F13" s="92"/>
    </row>
    <row r="14" spans="1:12" x14ac:dyDescent="0.25">
      <c r="A14" s="92"/>
      <c r="B14" s="92"/>
      <c r="C14" s="92"/>
      <c r="D14" s="92"/>
      <c r="E14" s="92"/>
      <c r="F14" s="92"/>
    </row>
    <row r="15" spans="1:12" x14ac:dyDescent="0.25">
      <c r="A15" s="92"/>
      <c r="B15" s="92"/>
      <c r="C15" s="92"/>
      <c r="D15" s="92"/>
      <c r="E15" s="92"/>
      <c r="F15" s="92"/>
    </row>
    <row r="16" spans="1:12" x14ac:dyDescent="0.25">
      <c r="A16" s="92"/>
      <c r="B16" s="92"/>
      <c r="C16" s="92"/>
      <c r="D16" s="92"/>
      <c r="E16" s="92"/>
      <c r="F16" s="92"/>
    </row>
    <row r="17" spans="1:6" x14ac:dyDescent="0.25">
      <c r="A17" s="92"/>
      <c r="B17" s="92"/>
      <c r="C17" s="92"/>
      <c r="D17" s="92"/>
      <c r="E17" s="92"/>
      <c r="F17" s="92"/>
    </row>
    <row r="18" spans="1:6" x14ac:dyDescent="0.25">
      <c r="A18" s="92"/>
      <c r="B18" s="92"/>
      <c r="C18" s="92"/>
      <c r="D18" s="92"/>
      <c r="E18" s="92"/>
      <c r="F18" s="92"/>
    </row>
    <row r="19" spans="1:6" x14ac:dyDescent="0.25">
      <c r="A19" s="92"/>
      <c r="B19" s="92"/>
      <c r="C19" s="92"/>
      <c r="D19" s="92"/>
      <c r="E19" s="92"/>
      <c r="F19" s="92"/>
    </row>
    <row r="20" spans="1:6" x14ac:dyDescent="0.25">
      <c r="A20" s="92"/>
      <c r="B20" s="92"/>
      <c r="C20" s="92"/>
      <c r="D20" s="92"/>
      <c r="E20" s="92"/>
      <c r="F20" s="92"/>
    </row>
    <row r="21" spans="1:6" x14ac:dyDescent="0.25">
      <c r="A21" s="92"/>
      <c r="B21" s="92"/>
      <c r="C21" s="92"/>
      <c r="D21" s="92"/>
      <c r="E21" s="92"/>
      <c r="F21" s="92"/>
    </row>
    <row r="22" spans="1:6" x14ac:dyDescent="0.25">
      <c r="A22" s="92"/>
      <c r="B22" s="92"/>
      <c r="C22" s="92"/>
      <c r="D22" s="92"/>
      <c r="E22" s="92"/>
      <c r="F22" s="92"/>
    </row>
    <row r="23" spans="1:6" x14ac:dyDescent="0.25">
      <c r="A23" s="92"/>
      <c r="B23" s="92"/>
      <c r="C23" s="92"/>
      <c r="D23" s="92"/>
      <c r="E23" s="92"/>
      <c r="F23" s="92"/>
    </row>
    <row r="24" spans="1:6" x14ac:dyDescent="0.25">
      <c r="A24" s="92"/>
      <c r="B24" s="92"/>
      <c r="C24" s="92"/>
      <c r="D24" s="92"/>
      <c r="E24" s="92"/>
      <c r="F24" s="92"/>
    </row>
    <row r="25" spans="1:6" x14ac:dyDescent="0.25">
      <c r="A25" s="92"/>
      <c r="B25" s="92"/>
      <c r="C25" s="92"/>
      <c r="D25" s="92"/>
      <c r="E25" s="92"/>
      <c r="F25" s="92"/>
    </row>
    <row r="26" spans="1:6" x14ac:dyDescent="0.25">
      <c r="A26" s="92"/>
      <c r="B26" s="92"/>
      <c r="C26" s="92"/>
      <c r="D26" s="92"/>
      <c r="E26" s="92"/>
      <c r="F26" s="92"/>
    </row>
    <row r="27" spans="1:6" x14ac:dyDescent="0.25">
      <c r="A27" s="92"/>
      <c r="B27" s="92"/>
      <c r="C27" s="92"/>
      <c r="D27" s="92"/>
      <c r="E27" s="92"/>
      <c r="F27" s="92"/>
    </row>
    <row r="28" spans="1:6" x14ac:dyDescent="0.25">
      <c r="A28" s="92"/>
      <c r="B28" s="92"/>
      <c r="C28" s="92"/>
      <c r="D28" s="92"/>
      <c r="E28" s="92"/>
      <c r="F28" s="92"/>
    </row>
    <row r="29" spans="1:6" x14ac:dyDescent="0.25">
      <c r="A29" s="92"/>
      <c r="B29" s="92"/>
      <c r="C29" s="92"/>
      <c r="D29" s="92"/>
      <c r="E29" s="92"/>
      <c r="F29" s="92"/>
    </row>
    <row r="30" spans="1:6" x14ac:dyDescent="0.25">
      <c r="A30" s="92"/>
      <c r="B30" s="92"/>
      <c r="C30" s="92"/>
      <c r="D30" s="92"/>
      <c r="E30" s="92"/>
      <c r="F30" s="92"/>
    </row>
    <row r="31" spans="1:6" x14ac:dyDescent="0.25">
      <c r="A31" s="92"/>
      <c r="B31" s="92"/>
      <c r="C31" s="92"/>
      <c r="D31" s="92"/>
      <c r="E31" s="92"/>
      <c r="F31" s="92"/>
    </row>
    <row r="32" spans="1:6" x14ac:dyDescent="0.25">
      <c r="A32" s="92"/>
      <c r="B32" s="92"/>
      <c r="C32" s="92"/>
      <c r="D32" s="92"/>
      <c r="E32" s="92"/>
      <c r="F32" s="92"/>
    </row>
    <row r="33" spans="1:6" x14ac:dyDescent="0.25">
      <c r="A33" s="92"/>
      <c r="B33" s="92"/>
      <c r="C33" s="92"/>
      <c r="D33" s="92"/>
      <c r="E33" s="92"/>
      <c r="F33" s="92"/>
    </row>
    <row r="34" spans="1:6" x14ac:dyDescent="0.25">
      <c r="A34" s="92"/>
      <c r="B34" s="92"/>
      <c r="C34" s="92"/>
      <c r="D34" s="92"/>
      <c r="E34" s="92"/>
      <c r="F34" s="92"/>
    </row>
    <row r="35" spans="1:6" x14ac:dyDescent="0.25">
      <c r="A35" s="92"/>
      <c r="B35" s="92"/>
      <c r="C35" s="92"/>
      <c r="D35" s="92"/>
      <c r="E35" s="92"/>
      <c r="F35" s="92"/>
    </row>
    <row r="36" spans="1:6" x14ac:dyDescent="0.25">
      <c r="A36" s="92"/>
      <c r="B36" s="92"/>
      <c r="C36" s="92"/>
      <c r="D36" s="92"/>
      <c r="E36" s="92"/>
      <c r="F36" s="92"/>
    </row>
    <row r="37" spans="1:6" x14ac:dyDescent="0.25">
      <c r="A37" s="92"/>
      <c r="B37" s="92"/>
      <c r="C37" s="92"/>
      <c r="D37" s="92"/>
      <c r="E37" s="92"/>
      <c r="F37" s="92"/>
    </row>
    <row r="38" spans="1:6" x14ac:dyDescent="0.25">
      <c r="A38" s="92"/>
      <c r="B38" s="92"/>
      <c r="C38" s="92"/>
      <c r="D38" s="92"/>
      <c r="E38" s="92"/>
      <c r="F38" s="92"/>
    </row>
    <row r="39" spans="1:6" x14ac:dyDescent="0.25">
      <c r="A39" s="92"/>
      <c r="B39" s="92"/>
      <c r="C39" s="92"/>
      <c r="D39" s="92"/>
      <c r="E39" s="92"/>
      <c r="F39" s="92"/>
    </row>
    <row r="40" spans="1:6" x14ac:dyDescent="0.25">
      <c r="A40" s="92"/>
      <c r="B40" s="92"/>
      <c r="C40" s="92"/>
      <c r="D40" s="92"/>
      <c r="E40" s="92"/>
      <c r="F40" s="92"/>
    </row>
    <row r="41" spans="1:6" x14ac:dyDescent="0.25">
      <c r="A41" s="92"/>
      <c r="B41" s="92"/>
      <c r="C41" s="92"/>
      <c r="D41" s="92"/>
      <c r="E41" s="92"/>
      <c r="F41" s="92"/>
    </row>
    <row r="42" spans="1:6" x14ac:dyDescent="0.25">
      <c r="A42" s="92"/>
      <c r="B42" s="92"/>
      <c r="C42" s="92"/>
      <c r="D42" s="92"/>
      <c r="E42" s="92"/>
      <c r="F42" s="92"/>
    </row>
    <row r="43" spans="1:6" x14ac:dyDescent="0.25">
      <c r="A43" s="92"/>
      <c r="B43" s="92"/>
      <c r="C43" s="92"/>
      <c r="D43" s="92"/>
      <c r="E43" s="92"/>
      <c r="F43" s="92"/>
    </row>
    <row r="44" spans="1:6" x14ac:dyDescent="0.25">
      <c r="A44" s="92"/>
      <c r="B44" s="92"/>
      <c r="C44" s="92"/>
      <c r="D44" s="92"/>
      <c r="E44" s="92"/>
      <c r="F44" s="92"/>
    </row>
  </sheetData>
  <mergeCells count="1">
    <mergeCell ref="A1:L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H11"/>
  <sheetViews>
    <sheetView workbookViewId="0">
      <selection activeCell="G17" sqref="G17"/>
    </sheetView>
  </sheetViews>
  <sheetFormatPr defaultRowHeight="15" x14ac:dyDescent="0.25"/>
  <cols>
    <col min="1" max="1" width="16.28515625" bestFit="1" customWidth="1"/>
    <col min="2" max="2" width="10.42578125" bestFit="1" customWidth="1"/>
    <col min="4" max="4" width="29.28515625" bestFit="1" customWidth="1"/>
    <col min="5" max="5" width="13.28515625" customWidth="1"/>
    <col min="6" max="6" width="18.5703125" bestFit="1" customWidth="1"/>
    <col min="7" max="7" width="12.140625" bestFit="1" customWidth="1"/>
    <col min="8" max="8" width="19.7109375" bestFit="1" customWidth="1"/>
  </cols>
  <sheetData>
    <row r="5" spans="1:8" x14ac:dyDescent="0.25">
      <c r="A5" s="189" t="s">
        <v>573</v>
      </c>
      <c r="B5" s="189"/>
      <c r="D5" s="189" t="s">
        <v>582</v>
      </c>
      <c r="E5" s="189"/>
      <c r="F5" s="189"/>
      <c r="G5" s="189"/>
      <c r="H5" s="189"/>
    </row>
    <row r="6" spans="1:8" x14ac:dyDescent="0.25">
      <c r="A6" s="148" t="s">
        <v>492</v>
      </c>
      <c r="B6" s="148" t="s">
        <v>580</v>
      </c>
      <c r="D6" s="148" t="s">
        <v>582</v>
      </c>
      <c r="E6" s="148" t="s">
        <v>449</v>
      </c>
      <c r="F6" s="148" t="s">
        <v>2</v>
      </c>
      <c r="G6" s="148" t="s">
        <v>10</v>
      </c>
      <c r="H6" s="148" t="s">
        <v>588</v>
      </c>
    </row>
    <row r="7" spans="1:8" x14ac:dyDescent="0.25">
      <c r="A7" s="163" t="s">
        <v>581</v>
      </c>
      <c r="B7" s="92" t="s">
        <v>575</v>
      </c>
      <c r="D7" s="172" t="s">
        <v>583</v>
      </c>
      <c r="E7" s="172" t="s">
        <v>32</v>
      </c>
      <c r="F7" s="172" t="s">
        <v>584</v>
      </c>
      <c r="G7" s="172" t="s">
        <v>586</v>
      </c>
      <c r="H7" s="172" t="s">
        <v>585</v>
      </c>
    </row>
    <row r="8" spans="1:8" ht="14.25" customHeight="1" x14ac:dyDescent="0.25">
      <c r="A8" s="163" t="s">
        <v>581</v>
      </c>
      <c r="B8" s="163" t="s">
        <v>576</v>
      </c>
      <c r="D8" s="173" t="s">
        <v>138</v>
      </c>
      <c r="E8" s="174" t="s">
        <v>52</v>
      </c>
      <c r="F8" s="173" t="s">
        <v>49</v>
      </c>
      <c r="G8" s="173" t="s">
        <v>139</v>
      </c>
      <c r="H8" s="141"/>
    </row>
    <row r="9" spans="1:8" ht="15.75" x14ac:dyDescent="0.25">
      <c r="A9" s="163" t="s">
        <v>581</v>
      </c>
      <c r="B9" s="163" t="s">
        <v>577</v>
      </c>
      <c r="D9" s="173" t="s">
        <v>82</v>
      </c>
      <c r="E9" s="174" t="s">
        <v>136</v>
      </c>
      <c r="F9" s="173" t="s">
        <v>90</v>
      </c>
      <c r="G9" s="173" t="s">
        <v>192</v>
      </c>
      <c r="H9" s="141"/>
    </row>
    <row r="10" spans="1:8" ht="15.75" x14ac:dyDescent="0.25">
      <c r="A10" s="163" t="s">
        <v>581</v>
      </c>
      <c r="B10" s="163" t="s">
        <v>578</v>
      </c>
      <c r="D10" s="173" t="s">
        <v>82</v>
      </c>
      <c r="E10" s="174" t="s">
        <v>136</v>
      </c>
      <c r="F10" s="173" t="s">
        <v>90</v>
      </c>
      <c r="G10" s="173" t="s">
        <v>196</v>
      </c>
      <c r="H10" s="141"/>
    </row>
    <row r="11" spans="1:8" ht="15.75" x14ac:dyDescent="0.25">
      <c r="A11" s="163" t="s">
        <v>581</v>
      </c>
      <c r="B11" s="163" t="s">
        <v>579</v>
      </c>
      <c r="D11" s="173" t="s">
        <v>82</v>
      </c>
      <c r="E11" s="174" t="s">
        <v>136</v>
      </c>
      <c r="F11" s="173" t="s">
        <v>90</v>
      </c>
      <c r="G11" s="173" t="s">
        <v>387</v>
      </c>
      <c r="H11" s="141"/>
    </row>
  </sheetData>
  <mergeCells count="2">
    <mergeCell ref="A5:B5"/>
    <mergeCell ref="D5:H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4"/>
  <sheetViews>
    <sheetView topLeftCell="A70" workbookViewId="0">
      <selection sqref="A1:E104"/>
    </sheetView>
  </sheetViews>
  <sheetFormatPr defaultRowHeight="15" x14ac:dyDescent="0.25"/>
  <cols>
    <col min="1" max="1" width="22.28515625" bestFit="1" customWidth="1"/>
    <col min="2" max="2" width="15.28515625" customWidth="1"/>
    <col min="3" max="3" width="23.85546875" customWidth="1"/>
    <col min="4" max="4" width="16.28515625" customWidth="1"/>
    <col min="5" max="5" width="29.28515625" customWidth="1"/>
  </cols>
  <sheetData>
    <row r="1" spans="1:5" ht="43.5" customHeight="1" x14ac:dyDescent="0.25">
      <c r="A1" s="1" t="s">
        <v>8</v>
      </c>
      <c r="B1" s="1" t="s">
        <v>9</v>
      </c>
      <c r="C1" s="1" t="s">
        <v>486</v>
      </c>
      <c r="D1" s="1" t="s">
        <v>589</v>
      </c>
      <c r="E1" s="1" t="s">
        <v>488</v>
      </c>
    </row>
    <row r="2" spans="1:5" ht="15.75" x14ac:dyDescent="0.25">
      <c r="A2" s="5" t="s">
        <v>35</v>
      </c>
      <c r="B2" s="6" t="s">
        <v>36</v>
      </c>
      <c r="C2" s="6" t="s">
        <v>527</v>
      </c>
      <c r="D2" s="6" t="s">
        <v>599</v>
      </c>
      <c r="E2" s="7" t="s">
        <v>79</v>
      </c>
    </row>
    <row r="3" spans="1:5" ht="15.75" x14ac:dyDescent="0.25">
      <c r="A3" s="5" t="s">
        <v>53</v>
      </c>
      <c r="B3" s="6" t="s">
        <v>96</v>
      </c>
      <c r="C3" s="6" t="s">
        <v>554</v>
      </c>
      <c r="D3" s="6" t="s">
        <v>602</v>
      </c>
      <c r="E3" s="7" t="s">
        <v>37</v>
      </c>
    </row>
    <row r="4" spans="1:5" ht="15.75" x14ac:dyDescent="0.25">
      <c r="A4" s="7" t="s">
        <v>42</v>
      </c>
      <c r="B4" s="6" t="s">
        <v>43</v>
      </c>
      <c r="C4" s="6" t="s">
        <v>44</v>
      </c>
      <c r="D4" s="6" t="s">
        <v>590</v>
      </c>
      <c r="E4" s="7" t="s">
        <v>45</v>
      </c>
    </row>
    <row r="5" spans="1:5" ht="15.75" x14ac:dyDescent="0.25">
      <c r="A5" s="6" t="s">
        <v>53</v>
      </c>
      <c r="B5" s="6" t="s">
        <v>54</v>
      </c>
      <c r="C5" s="6" t="s">
        <v>55</v>
      </c>
      <c r="D5" s="6" t="s">
        <v>604</v>
      </c>
      <c r="E5" s="7" t="s">
        <v>56</v>
      </c>
    </row>
    <row r="6" spans="1:5" ht="15.75" x14ac:dyDescent="0.25">
      <c r="A6" s="13" t="s">
        <v>42</v>
      </c>
      <c r="B6" s="6" t="s">
        <v>43</v>
      </c>
      <c r="C6" s="6" t="s">
        <v>553</v>
      </c>
      <c r="D6" s="6" t="s">
        <v>601</v>
      </c>
      <c r="E6" s="13" t="s">
        <v>64</v>
      </c>
    </row>
    <row r="7" spans="1:5" ht="15.75" x14ac:dyDescent="0.25">
      <c r="A7" s="7" t="s">
        <v>42</v>
      </c>
      <c r="B7" s="6" t="s">
        <v>43</v>
      </c>
      <c r="C7" s="6" t="s">
        <v>70</v>
      </c>
      <c r="D7" s="6" t="s">
        <v>591</v>
      </c>
      <c r="E7" s="7" t="s">
        <v>64</v>
      </c>
    </row>
    <row r="8" spans="1:5" ht="15.75" x14ac:dyDescent="0.25">
      <c r="A8" s="13" t="s">
        <v>42</v>
      </c>
      <c r="B8" s="6" t="s">
        <v>43</v>
      </c>
      <c r="C8" s="6" t="s">
        <v>74</v>
      </c>
      <c r="D8" s="6" t="s">
        <v>591</v>
      </c>
      <c r="E8" s="13" t="s">
        <v>64</v>
      </c>
    </row>
    <row r="9" spans="1:5" ht="15.75" x14ac:dyDescent="0.25">
      <c r="A9" s="7" t="s">
        <v>82</v>
      </c>
      <c r="B9" s="6" t="s">
        <v>82</v>
      </c>
      <c r="C9" s="6" t="s">
        <v>83</v>
      </c>
      <c r="D9" s="6" t="s">
        <v>598</v>
      </c>
      <c r="E9" s="7" t="s">
        <v>37</v>
      </c>
    </row>
    <row r="10" spans="1:5" ht="15.75" x14ac:dyDescent="0.25">
      <c r="A10" s="7" t="s">
        <v>82</v>
      </c>
      <c r="B10" s="6" t="s">
        <v>82</v>
      </c>
      <c r="C10" s="6" t="s">
        <v>85</v>
      </c>
      <c r="D10" s="6" t="s">
        <v>593</v>
      </c>
      <c r="E10" s="7" t="s">
        <v>37</v>
      </c>
    </row>
    <row r="11" spans="1:5" ht="15.75" x14ac:dyDescent="0.25">
      <c r="A11" s="7" t="s">
        <v>42</v>
      </c>
      <c r="B11" s="6" t="s">
        <v>43</v>
      </c>
      <c r="C11" s="6" t="s">
        <v>93</v>
      </c>
      <c r="D11" s="6" t="s">
        <v>590</v>
      </c>
      <c r="E11" s="7" t="s">
        <v>56</v>
      </c>
    </row>
    <row r="12" spans="1:5" ht="15.75" x14ac:dyDescent="0.25">
      <c r="A12" s="6" t="s">
        <v>95</v>
      </c>
      <c r="B12" s="6" t="s">
        <v>96</v>
      </c>
      <c r="C12" s="6" t="s">
        <v>97</v>
      </c>
      <c r="D12" s="6" t="s">
        <v>590</v>
      </c>
      <c r="E12" s="7" t="s">
        <v>98</v>
      </c>
    </row>
    <row r="13" spans="1:5" ht="15.75" x14ac:dyDescent="0.25">
      <c r="A13" s="6" t="s">
        <v>95</v>
      </c>
      <c r="B13" s="6" t="s">
        <v>96</v>
      </c>
      <c r="C13" s="6" t="s">
        <v>100</v>
      </c>
      <c r="D13" s="6" t="s">
        <v>593</v>
      </c>
      <c r="E13" s="7" t="s">
        <v>98</v>
      </c>
    </row>
    <row r="14" spans="1:5" ht="15.75" x14ac:dyDescent="0.25">
      <c r="A14" s="6" t="s">
        <v>95</v>
      </c>
      <c r="B14" s="6" t="s">
        <v>96</v>
      </c>
      <c r="C14" s="6" t="s">
        <v>511</v>
      </c>
      <c r="D14" s="6" t="s">
        <v>593</v>
      </c>
      <c r="E14" s="7" t="s">
        <v>45</v>
      </c>
    </row>
    <row r="15" spans="1:5" ht="15.75" x14ac:dyDescent="0.25">
      <c r="A15" s="7" t="s">
        <v>42</v>
      </c>
      <c r="B15" s="6" t="s">
        <v>105</v>
      </c>
      <c r="C15" s="6" t="s">
        <v>106</v>
      </c>
      <c r="D15" s="6" t="s">
        <v>595</v>
      </c>
      <c r="E15" s="7" t="s">
        <v>101</v>
      </c>
    </row>
    <row r="16" spans="1:5" ht="15.75" x14ac:dyDescent="0.25">
      <c r="A16" s="6" t="s">
        <v>53</v>
      </c>
      <c r="B16" s="6" t="s">
        <v>111</v>
      </c>
      <c r="C16" s="6" t="s">
        <v>112</v>
      </c>
      <c r="D16" s="6" t="s">
        <v>593</v>
      </c>
      <c r="E16" s="7" t="s">
        <v>37</v>
      </c>
    </row>
    <row r="17" spans="1:5" ht="15.75" x14ac:dyDescent="0.25">
      <c r="A17" s="5" t="s">
        <v>35</v>
      </c>
      <c r="B17" s="6" t="s">
        <v>36</v>
      </c>
      <c r="C17" s="6" t="s">
        <v>115</v>
      </c>
      <c r="D17" s="6" t="s">
        <v>593</v>
      </c>
      <c r="E17" s="7" t="s">
        <v>116</v>
      </c>
    </row>
    <row r="18" spans="1:5" ht="15.75" x14ac:dyDescent="0.25">
      <c r="A18" s="7" t="s">
        <v>42</v>
      </c>
      <c r="B18" s="6" t="s">
        <v>43</v>
      </c>
      <c r="C18" s="6" t="s">
        <v>117</v>
      </c>
      <c r="D18" s="6" t="s">
        <v>593</v>
      </c>
      <c r="E18" s="7" t="s">
        <v>37</v>
      </c>
    </row>
    <row r="19" spans="1:5" ht="15.75" x14ac:dyDescent="0.25">
      <c r="A19" s="7" t="s">
        <v>42</v>
      </c>
      <c r="B19" s="5" t="s">
        <v>43</v>
      </c>
      <c r="C19" s="5" t="s">
        <v>120</v>
      </c>
      <c r="D19" s="5" t="s">
        <v>591</v>
      </c>
      <c r="E19" s="7" t="s">
        <v>56</v>
      </c>
    </row>
    <row r="20" spans="1:5" ht="15.75" x14ac:dyDescent="0.25">
      <c r="A20" s="7" t="s">
        <v>42</v>
      </c>
      <c r="B20" s="6" t="s">
        <v>43</v>
      </c>
      <c r="C20" s="6" t="s">
        <v>123</v>
      </c>
      <c r="D20" s="6" t="s">
        <v>590</v>
      </c>
      <c r="E20" s="7" t="s">
        <v>101</v>
      </c>
    </row>
    <row r="21" spans="1:5" ht="15.75" x14ac:dyDescent="0.25">
      <c r="A21" s="6" t="s">
        <v>95</v>
      </c>
      <c r="B21" s="6" t="s">
        <v>127</v>
      </c>
      <c r="C21" s="6" t="s">
        <v>128</v>
      </c>
      <c r="D21" s="6" t="s">
        <v>593</v>
      </c>
      <c r="E21" s="7" t="s">
        <v>116</v>
      </c>
    </row>
    <row r="22" spans="1:5" ht="15.75" x14ac:dyDescent="0.25">
      <c r="A22" s="7" t="s">
        <v>42</v>
      </c>
      <c r="B22" s="6" t="s">
        <v>43</v>
      </c>
      <c r="C22" s="6" t="s">
        <v>133</v>
      </c>
      <c r="D22" s="6" t="s">
        <v>593</v>
      </c>
      <c r="E22" s="7" t="s">
        <v>116</v>
      </c>
    </row>
    <row r="23" spans="1:5" ht="15.75" x14ac:dyDescent="0.25">
      <c r="A23" s="5" t="s">
        <v>35</v>
      </c>
      <c r="B23" s="6" t="s">
        <v>168</v>
      </c>
      <c r="C23" s="6" t="s">
        <v>169</v>
      </c>
      <c r="D23" s="6" t="s">
        <v>593</v>
      </c>
      <c r="E23" s="7" t="s">
        <v>45</v>
      </c>
    </row>
    <row r="24" spans="1:5" ht="15.75" x14ac:dyDescent="0.25">
      <c r="A24" s="7" t="s">
        <v>42</v>
      </c>
      <c r="B24" s="6" t="s">
        <v>43</v>
      </c>
      <c r="C24" s="6" t="s">
        <v>171</v>
      </c>
      <c r="D24" s="6" t="s">
        <v>592</v>
      </c>
      <c r="E24" s="7" t="s">
        <v>56</v>
      </c>
    </row>
    <row r="25" spans="1:5" ht="15.75" x14ac:dyDescent="0.25">
      <c r="A25" s="7" t="s">
        <v>82</v>
      </c>
      <c r="B25" s="6" t="s">
        <v>82</v>
      </c>
      <c r="C25" s="6" t="s">
        <v>172</v>
      </c>
      <c r="D25" s="6" t="s">
        <v>592</v>
      </c>
      <c r="E25" s="7" t="s">
        <v>56</v>
      </c>
    </row>
    <row r="26" spans="1:5" ht="15.75" x14ac:dyDescent="0.25">
      <c r="A26" s="7" t="s">
        <v>42</v>
      </c>
      <c r="B26" s="6" t="s">
        <v>43</v>
      </c>
      <c r="C26" s="6" t="s">
        <v>174</v>
      </c>
      <c r="D26" s="6" t="s">
        <v>594</v>
      </c>
      <c r="E26" s="7" t="s">
        <v>98</v>
      </c>
    </row>
    <row r="27" spans="1:5" ht="15.75" x14ac:dyDescent="0.25">
      <c r="A27" s="6" t="s">
        <v>95</v>
      </c>
      <c r="B27" s="6" t="s">
        <v>96</v>
      </c>
      <c r="C27" s="6" t="s">
        <v>175</v>
      </c>
      <c r="D27" s="6" t="s">
        <v>595</v>
      </c>
      <c r="E27" s="7" t="s">
        <v>98</v>
      </c>
    </row>
    <row r="28" spans="1:5" ht="15.75" x14ac:dyDescent="0.25">
      <c r="A28" s="6" t="s">
        <v>95</v>
      </c>
      <c r="B28" s="6" t="s">
        <v>96</v>
      </c>
      <c r="C28" s="6" t="s">
        <v>178</v>
      </c>
      <c r="D28" s="6" t="s">
        <v>590</v>
      </c>
      <c r="E28" s="7" t="s">
        <v>98</v>
      </c>
    </row>
    <row r="29" spans="1:5" ht="15.75" x14ac:dyDescent="0.25">
      <c r="A29" s="7" t="s">
        <v>82</v>
      </c>
      <c r="B29" s="6" t="s">
        <v>82</v>
      </c>
      <c r="C29" s="6" t="s">
        <v>179</v>
      </c>
      <c r="D29" s="6" t="s">
        <v>591</v>
      </c>
      <c r="E29" s="7" t="s">
        <v>98</v>
      </c>
    </row>
    <row r="30" spans="1:5" ht="15.75" x14ac:dyDescent="0.25">
      <c r="A30" s="7" t="s">
        <v>82</v>
      </c>
      <c r="B30" s="6" t="s">
        <v>82</v>
      </c>
      <c r="C30" s="6" t="s">
        <v>183</v>
      </c>
      <c r="D30" s="6" t="s">
        <v>593</v>
      </c>
      <c r="E30" s="7" t="s">
        <v>37</v>
      </c>
    </row>
    <row r="31" spans="1:5" ht="15.75" x14ac:dyDescent="0.25">
      <c r="A31" s="7" t="s">
        <v>82</v>
      </c>
      <c r="B31" s="6" t="s">
        <v>82</v>
      </c>
      <c r="C31" s="6" t="s">
        <v>185</v>
      </c>
      <c r="D31" s="6" t="s">
        <v>593</v>
      </c>
      <c r="E31" s="7" t="s">
        <v>37</v>
      </c>
    </row>
    <row r="32" spans="1:5" ht="15.75" x14ac:dyDescent="0.25">
      <c r="A32" s="7" t="s">
        <v>82</v>
      </c>
      <c r="B32" s="6" t="s">
        <v>82</v>
      </c>
      <c r="C32" s="6" t="s">
        <v>187</v>
      </c>
      <c r="D32" s="6" t="s">
        <v>593</v>
      </c>
      <c r="E32" s="7" t="s">
        <v>37</v>
      </c>
    </row>
    <row r="33" spans="1:5" ht="15.75" x14ac:dyDescent="0.25">
      <c r="A33" s="6" t="s">
        <v>95</v>
      </c>
      <c r="B33" s="6" t="s">
        <v>96</v>
      </c>
      <c r="C33" s="6" t="s">
        <v>188</v>
      </c>
      <c r="D33" s="6" t="s">
        <v>598</v>
      </c>
      <c r="E33" s="7" t="s">
        <v>37</v>
      </c>
    </row>
    <row r="34" spans="1:5" ht="15.75" x14ac:dyDescent="0.25">
      <c r="A34" s="7" t="s">
        <v>42</v>
      </c>
      <c r="B34" s="6" t="s">
        <v>43</v>
      </c>
      <c r="C34" s="7" t="s">
        <v>207</v>
      </c>
      <c r="D34" s="175" t="s">
        <v>591</v>
      </c>
      <c r="E34" s="7" t="s">
        <v>64</v>
      </c>
    </row>
    <row r="35" spans="1:5" ht="15.75" x14ac:dyDescent="0.25">
      <c r="A35" s="6" t="s">
        <v>95</v>
      </c>
      <c r="B35" s="6" t="s">
        <v>96</v>
      </c>
      <c r="C35" s="7" t="s">
        <v>210</v>
      </c>
      <c r="D35" s="175" t="s">
        <v>594</v>
      </c>
      <c r="E35" s="7" t="s">
        <v>64</v>
      </c>
    </row>
    <row r="36" spans="1:5" ht="15.75" x14ac:dyDescent="0.25">
      <c r="A36" s="5" t="s">
        <v>35</v>
      </c>
      <c r="B36" s="6" t="s">
        <v>180</v>
      </c>
      <c r="C36" s="6" t="s">
        <v>213</v>
      </c>
      <c r="D36" s="6" t="s">
        <v>598</v>
      </c>
      <c r="E36" s="7" t="s">
        <v>79</v>
      </c>
    </row>
    <row r="37" spans="1:5" ht="15.75" x14ac:dyDescent="0.25">
      <c r="A37" s="5" t="s">
        <v>35</v>
      </c>
      <c r="B37" s="6" t="s">
        <v>180</v>
      </c>
      <c r="C37" s="6" t="s">
        <v>216</v>
      </c>
      <c r="D37" s="6" t="s">
        <v>593</v>
      </c>
      <c r="E37" s="7" t="s">
        <v>79</v>
      </c>
    </row>
    <row r="38" spans="1:5" ht="15.75" x14ac:dyDescent="0.25">
      <c r="A38" s="7" t="s">
        <v>42</v>
      </c>
      <c r="B38" s="6" t="s">
        <v>43</v>
      </c>
      <c r="C38" s="6" t="s">
        <v>217</v>
      </c>
      <c r="D38" s="6" t="s">
        <v>594</v>
      </c>
      <c r="E38" s="7" t="s">
        <v>79</v>
      </c>
    </row>
    <row r="39" spans="1:5" ht="15.75" x14ac:dyDescent="0.25">
      <c r="A39" s="6" t="s">
        <v>95</v>
      </c>
      <c r="B39" s="6" t="s">
        <v>96</v>
      </c>
      <c r="C39" s="6" t="s">
        <v>218</v>
      </c>
      <c r="D39" s="6" t="s">
        <v>594</v>
      </c>
      <c r="E39" s="7" t="s">
        <v>79</v>
      </c>
    </row>
    <row r="40" spans="1:5" ht="15.75" x14ac:dyDescent="0.25">
      <c r="A40" s="6" t="s">
        <v>95</v>
      </c>
      <c r="B40" s="6" t="s">
        <v>219</v>
      </c>
      <c r="C40" s="6" t="s">
        <v>220</v>
      </c>
      <c r="D40" s="6" t="s">
        <v>593</v>
      </c>
      <c r="E40" s="7" t="s">
        <v>79</v>
      </c>
    </row>
    <row r="41" spans="1:5" ht="15.75" x14ac:dyDescent="0.25">
      <c r="A41" s="6" t="s">
        <v>95</v>
      </c>
      <c r="B41" s="6" t="s">
        <v>219</v>
      </c>
      <c r="C41" s="6" t="s">
        <v>224</v>
      </c>
      <c r="D41" s="6" t="s">
        <v>599</v>
      </c>
      <c r="E41" s="7" t="s">
        <v>79</v>
      </c>
    </row>
    <row r="42" spans="1:5" ht="15.75" x14ac:dyDescent="0.25">
      <c r="A42" s="7" t="s">
        <v>42</v>
      </c>
      <c r="B42" s="6" t="s">
        <v>225</v>
      </c>
      <c r="C42" s="6" t="s">
        <v>226</v>
      </c>
      <c r="D42" s="6" t="s">
        <v>600</v>
      </c>
      <c r="E42" s="7" t="s">
        <v>79</v>
      </c>
    </row>
    <row r="43" spans="1:5" ht="15.75" x14ac:dyDescent="0.25">
      <c r="A43" s="7" t="s">
        <v>42</v>
      </c>
      <c r="B43" s="6" t="s">
        <v>43</v>
      </c>
      <c r="C43" s="6" t="s">
        <v>228</v>
      </c>
      <c r="D43" s="6" t="s">
        <v>593</v>
      </c>
      <c r="E43" s="7" t="s">
        <v>79</v>
      </c>
    </row>
    <row r="44" spans="1:5" ht="15.75" x14ac:dyDescent="0.25">
      <c r="A44" s="7" t="s">
        <v>42</v>
      </c>
      <c r="B44" s="6" t="s">
        <v>43</v>
      </c>
      <c r="C44" s="6" t="s">
        <v>231</v>
      </c>
      <c r="D44" s="6" t="s">
        <v>590</v>
      </c>
      <c r="E44" s="7" t="s">
        <v>101</v>
      </c>
    </row>
    <row r="45" spans="1:5" ht="15.75" x14ac:dyDescent="0.25">
      <c r="A45" s="6" t="s">
        <v>235</v>
      </c>
      <c r="B45" s="6" t="s">
        <v>236</v>
      </c>
      <c r="C45" s="6" t="s">
        <v>237</v>
      </c>
      <c r="D45" s="6" t="s">
        <v>596</v>
      </c>
      <c r="E45" s="7" t="s">
        <v>45</v>
      </c>
    </row>
    <row r="46" spans="1:5" ht="15.75" x14ac:dyDescent="0.25">
      <c r="A46" s="5" t="s">
        <v>35</v>
      </c>
      <c r="B46" s="6" t="s">
        <v>36</v>
      </c>
      <c r="C46" s="6" t="s">
        <v>240</v>
      </c>
      <c r="D46" s="6" t="s">
        <v>593</v>
      </c>
      <c r="E46" s="7" t="s">
        <v>116</v>
      </c>
    </row>
    <row r="47" spans="1:5" ht="15.75" x14ac:dyDescent="0.25">
      <c r="A47" s="7" t="s">
        <v>82</v>
      </c>
      <c r="B47" s="6" t="s">
        <v>82</v>
      </c>
      <c r="C47" s="6" t="s">
        <v>246</v>
      </c>
      <c r="D47" s="6" t="s">
        <v>593</v>
      </c>
      <c r="E47" s="7" t="s">
        <v>37</v>
      </c>
    </row>
    <row r="48" spans="1:5" ht="15.75" x14ac:dyDescent="0.25">
      <c r="A48" s="7" t="s">
        <v>82</v>
      </c>
      <c r="B48" s="6" t="s">
        <v>82</v>
      </c>
      <c r="C48" s="6" t="s">
        <v>250</v>
      </c>
      <c r="D48" s="6" t="s">
        <v>593</v>
      </c>
      <c r="E48" s="7" t="s">
        <v>37</v>
      </c>
    </row>
    <row r="49" spans="1:5" ht="15.75" x14ac:dyDescent="0.25">
      <c r="A49" s="7" t="s">
        <v>42</v>
      </c>
      <c r="B49" s="6" t="s">
        <v>43</v>
      </c>
      <c r="C49" s="6" t="s">
        <v>252</v>
      </c>
      <c r="D49" s="6" t="s">
        <v>593</v>
      </c>
      <c r="E49" s="7" t="s">
        <v>37</v>
      </c>
    </row>
    <row r="50" spans="1:5" ht="15.75" x14ac:dyDescent="0.25">
      <c r="A50" s="7" t="s">
        <v>82</v>
      </c>
      <c r="B50" s="6" t="s">
        <v>82</v>
      </c>
      <c r="C50" s="6" t="s">
        <v>254</v>
      </c>
      <c r="D50" s="6" t="s">
        <v>593</v>
      </c>
      <c r="E50" s="7" t="s">
        <v>37</v>
      </c>
    </row>
    <row r="51" spans="1:5" ht="15.75" x14ac:dyDescent="0.25">
      <c r="A51" s="7" t="s">
        <v>82</v>
      </c>
      <c r="B51" s="6" t="s">
        <v>82</v>
      </c>
      <c r="C51" s="6" t="s">
        <v>260</v>
      </c>
      <c r="D51" s="6" t="s">
        <v>593</v>
      </c>
      <c r="E51" s="7" t="s">
        <v>37</v>
      </c>
    </row>
    <row r="52" spans="1:5" ht="15.75" x14ac:dyDescent="0.25">
      <c r="A52" s="7" t="s">
        <v>82</v>
      </c>
      <c r="B52" s="6" t="s">
        <v>82</v>
      </c>
      <c r="C52" s="6" t="s">
        <v>263</v>
      </c>
      <c r="D52" s="6" t="s">
        <v>598</v>
      </c>
      <c r="E52" s="7" t="s">
        <v>37</v>
      </c>
    </row>
    <row r="53" spans="1:5" ht="15.75" x14ac:dyDescent="0.25">
      <c r="A53" s="7" t="s">
        <v>82</v>
      </c>
      <c r="B53" s="6" t="s">
        <v>82</v>
      </c>
      <c r="C53" s="6" t="s">
        <v>266</v>
      </c>
      <c r="D53" s="6" t="s">
        <v>593</v>
      </c>
      <c r="E53" s="7" t="s">
        <v>37</v>
      </c>
    </row>
    <row r="54" spans="1:5" ht="15.75" x14ac:dyDescent="0.25">
      <c r="A54" s="7" t="s">
        <v>82</v>
      </c>
      <c r="B54" s="6" t="s">
        <v>82</v>
      </c>
      <c r="C54" s="6" t="s">
        <v>268</v>
      </c>
      <c r="D54" s="6" t="s">
        <v>593</v>
      </c>
      <c r="E54" s="7" t="s">
        <v>37</v>
      </c>
    </row>
    <row r="55" spans="1:5" ht="15.75" x14ac:dyDescent="0.25">
      <c r="A55" s="7" t="s">
        <v>82</v>
      </c>
      <c r="B55" s="6" t="s">
        <v>82</v>
      </c>
      <c r="C55" s="6" t="s">
        <v>269</v>
      </c>
      <c r="D55" s="6" t="s">
        <v>593</v>
      </c>
      <c r="E55" s="7" t="s">
        <v>37</v>
      </c>
    </row>
    <row r="56" spans="1:5" ht="15.75" x14ac:dyDescent="0.25">
      <c r="A56" s="7" t="s">
        <v>82</v>
      </c>
      <c r="B56" s="6" t="s">
        <v>82</v>
      </c>
      <c r="C56" s="6" t="s">
        <v>272</v>
      </c>
      <c r="D56" s="6" t="s">
        <v>593</v>
      </c>
      <c r="E56" s="7" t="s">
        <v>37</v>
      </c>
    </row>
    <row r="57" spans="1:5" ht="15.75" x14ac:dyDescent="0.25">
      <c r="A57" s="7" t="s">
        <v>82</v>
      </c>
      <c r="B57" s="6" t="s">
        <v>82</v>
      </c>
      <c r="C57" s="6" t="s">
        <v>276</v>
      </c>
      <c r="D57" s="176" t="s">
        <v>593</v>
      </c>
      <c r="E57" s="7" t="s">
        <v>37</v>
      </c>
    </row>
    <row r="58" spans="1:5" ht="15.75" x14ac:dyDescent="0.25">
      <c r="A58" s="7" t="s">
        <v>82</v>
      </c>
      <c r="B58" s="6" t="s">
        <v>82</v>
      </c>
      <c r="C58" s="6" t="s">
        <v>279</v>
      </c>
      <c r="D58" s="6" t="s">
        <v>593</v>
      </c>
      <c r="E58" s="7" t="s">
        <v>37</v>
      </c>
    </row>
    <row r="59" spans="1:5" ht="15.75" x14ac:dyDescent="0.25">
      <c r="A59" s="7" t="s">
        <v>82</v>
      </c>
      <c r="B59" s="6" t="s">
        <v>82</v>
      </c>
      <c r="C59" s="6" t="s">
        <v>283</v>
      </c>
      <c r="D59" s="6" t="s">
        <v>593</v>
      </c>
      <c r="E59" s="125" t="s">
        <v>37</v>
      </c>
    </row>
    <row r="60" spans="1:5" ht="15.75" x14ac:dyDescent="0.25">
      <c r="A60" s="7" t="s">
        <v>82</v>
      </c>
      <c r="B60" s="6" t="s">
        <v>82</v>
      </c>
      <c r="C60" s="6" t="s">
        <v>287</v>
      </c>
      <c r="D60" s="6" t="s">
        <v>593</v>
      </c>
      <c r="E60" s="7" t="s">
        <v>37</v>
      </c>
    </row>
    <row r="61" spans="1:5" ht="15.75" x14ac:dyDescent="0.25">
      <c r="A61" s="7" t="s">
        <v>82</v>
      </c>
      <c r="B61" s="6" t="s">
        <v>82</v>
      </c>
      <c r="C61" s="6" t="s">
        <v>290</v>
      </c>
      <c r="D61" s="6" t="s">
        <v>593</v>
      </c>
      <c r="E61" s="7" t="s">
        <v>37</v>
      </c>
    </row>
    <row r="62" spans="1:5" ht="15.75" x14ac:dyDescent="0.25">
      <c r="A62" s="7" t="s">
        <v>82</v>
      </c>
      <c r="B62" s="6" t="s">
        <v>82</v>
      </c>
      <c r="C62" s="6" t="s">
        <v>294</v>
      </c>
      <c r="D62" s="6" t="s">
        <v>593</v>
      </c>
      <c r="E62" s="7" t="s">
        <v>37</v>
      </c>
    </row>
    <row r="63" spans="1:5" ht="15.75" x14ac:dyDescent="0.25">
      <c r="A63" s="7" t="s">
        <v>82</v>
      </c>
      <c r="B63" s="6" t="s">
        <v>82</v>
      </c>
      <c r="C63" s="6" t="s">
        <v>297</v>
      </c>
      <c r="D63" s="6" t="s">
        <v>593</v>
      </c>
      <c r="E63" s="7" t="s">
        <v>37</v>
      </c>
    </row>
    <row r="64" spans="1:5" ht="15.75" x14ac:dyDescent="0.25">
      <c r="A64" s="7" t="s">
        <v>82</v>
      </c>
      <c r="B64" s="6" t="s">
        <v>82</v>
      </c>
      <c r="C64" s="6" t="s">
        <v>301</v>
      </c>
      <c r="D64" s="6" t="s">
        <v>593</v>
      </c>
      <c r="E64" s="7" t="s">
        <v>37</v>
      </c>
    </row>
    <row r="65" spans="1:5" ht="15.75" x14ac:dyDescent="0.25">
      <c r="A65" s="7" t="s">
        <v>82</v>
      </c>
      <c r="B65" s="6" t="s">
        <v>82</v>
      </c>
      <c r="C65" s="6" t="s">
        <v>303</v>
      </c>
      <c r="D65" s="6" t="s">
        <v>593</v>
      </c>
      <c r="E65" s="7" t="s">
        <v>37</v>
      </c>
    </row>
    <row r="66" spans="1:5" ht="15.75" x14ac:dyDescent="0.25">
      <c r="A66" s="7" t="s">
        <v>82</v>
      </c>
      <c r="B66" s="6" t="s">
        <v>82</v>
      </c>
      <c r="C66" s="6" t="s">
        <v>307</v>
      </c>
      <c r="D66" s="6" t="s">
        <v>593</v>
      </c>
      <c r="E66" s="7" t="s">
        <v>37</v>
      </c>
    </row>
    <row r="67" spans="1:5" ht="15.75" x14ac:dyDescent="0.25">
      <c r="A67" s="7" t="s">
        <v>82</v>
      </c>
      <c r="B67" s="6" t="s">
        <v>82</v>
      </c>
      <c r="C67" s="6" t="s">
        <v>310</v>
      </c>
      <c r="D67" s="6" t="s">
        <v>593</v>
      </c>
      <c r="E67" s="7" t="s">
        <v>37</v>
      </c>
    </row>
    <row r="68" spans="1:5" ht="15.75" x14ac:dyDescent="0.25">
      <c r="A68" s="7" t="s">
        <v>82</v>
      </c>
      <c r="B68" s="6" t="s">
        <v>82</v>
      </c>
      <c r="C68" s="6" t="s">
        <v>314</v>
      </c>
      <c r="D68" s="6" t="s">
        <v>598</v>
      </c>
      <c r="E68" s="7" t="s">
        <v>37</v>
      </c>
    </row>
    <row r="69" spans="1:5" ht="15.75" x14ac:dyDescent="0.25">
      <c r="A69" s="13" t="s">
        <v>82</v>
      </c>
      <c r="B69" s="6" t="s">
        <v>82</v>
      </c>
      <c r="C69" s="6" t="s">
        <v>318</v>
      </c>
      <c r="D69" s="6" t="s">
        <v>598</v>
      </c>
      <c r="E69" s="13" t="s">
        <v>37</v>
      </c>
    </row>
    <row r="70" spans="1:5" ht="15.75" x14ac:dyDescent="0.25">
      <c r="A70" s="7" t="s">
        <v>82</v>
      </c>
      <c r="B70" s="6" t="s">
        <v>82</v>
      </c>
      <c r="C70" s="6" t="s">
        <v>321</v>
      </c>
      <c r="D70" s="6" t="s">
        <v>593</v>
      </c>
      <c r="E70" s="7" t="s">
        <v>37</v>
      </c>
    </row>
    <row r="71" spans="1:5" ht="15.75" x14ac:dyDescent="0.25">
      <c r="A71" s="7" t="s">
        <v>82</v>
      </c>
      <c r="B71" s="6" t="s">
        <v>82</v>
      </c>
      <c r="C71" s="6" t="s">
        <v>324</v>
      </c>
      <c r="D71" s="6" t="s">
        <v>598</v>
      </c>
      <c r="E71" s="7" t="s">
        <v>37</v>
      </c>
    </row>
    <row r="72" spans="1:5" ht="15.75" x14ac:dyDescent="0.25">
      <c r="A72" s="7" t="s">
        <v>82</v>
      </c>
      <c r="B72" s="6" t="s">
        <v>82</v>
      </c>
      <c r="C72" s="6" t="s">
        <v>327</v>
      </c>
      <c r="D72" s="6" t="s">
        <v>593</v>
      </c>
      <c r="E72" s="7" t="s">
        <v>37</v>
      </c>
    </row>
    <row r="73" spans="1:5" ht="15.75" x14ac:dyDescent="0.25">
      <c r="A73" s="7" t="s">
        <v>82</v>
      </c>
      <c r="B73" s="6" t="s">
        <v>82</v>
      </c>
      <c r="C73" s="6" t="s">
        <v>328</v>
      </c>
      <c r="D73" s="6" t="s">
        <v>598</v>
      </c>
      <c r="E73" s="7" t="s">
        <v>37</v>
      </c>
    </row>
    <row r="74" spans="1:5" ht="15.75" x14ac:dyDescent="0.25">
      <c r="A74" s="7" t="s">
        <v>82</v>
      </c>
      <c r="B74" s="6" t="s">
        <v>82</v>
      </c>
      <c r="C74" s="6" t="s">
        <v>330</v>
      </c>
      <c r="D74" s="6" t="s">
        <v>593</v>
      </c>
      <c r="E74" s="7" t="s">
        <v>37</v>
      </c>
    </row>
    <row r="75" spans="1:5" ht="15.75" x14ac:dyDescent="0.25">
      <c r="A75" s="7" t="s">
        <v>82</v>
      </c>
      <c r="B75" s="6" t="s">
        <v>82</v>
      </c>
      <c r="C75" s="6" t="s">
        <v>331</v>
      </c>
      <c r="D75" s="6" t="s">
        <v>593</v>
      </c>
      <c r="E75" s="7" t="s">
        <v>37</v>
      </c>
    </row>
    <row r="76" spans="1:5" ht="15.75" x14ac:dyDescent="0.25">
      <c r="A76" s="6" t="s">
        <v>95</v>
      </c>
      <c r="B76" s="6" t="s">
        <v>96</v>
      </c>
      <c r="C76" s="6" t="s">
        <v>335</v>
      </c>
      <c r="D76" s="6" t="s">
        <v>594</v>
      </c>
      <c r="E76" s="13" t="s">
        <v>64</v>
      </c>
    </row>
    <row r="77" spans="1:5" ht="15.75" x14ac:dyDescent="0.25">
      <c r="A77" s="66" t="s">
        <v>35</v>
      </c>
      <c r="B77" s="67" t="s">
        <v>180</v>
      </c>
      <c r="C77" s="67" t="s">
        <v>338</v>
      </c>
      <c r="D77" s="67"/>
      <c r="E77" s="124" t="s">
        <v>116</v>
      </c>
    </row>
    <row r="78" spans="1:5" ht="15.75" x14ac:dyDescent="0.25">
      <c r="A78" s="6" t="s">
        <v>95</v>
      </c>
      <c r="B78" s="5" t="s">
        <v>219</v>
      </c>
      <c r="C78" s="5" t="s">
        <v>358</v>
      </c>
      <c r="D78" s="5" t="s">
        <v>595</v>
      </c>
      <c r="E78" s="103" t="s">
        <v>56</v>
      </c>
    </row>
    <row r="79" spans="1:5" ht="15.75" x14ac:dyDescent="0.25">
      <c r="A79" s="7" t="s">
        <v>42</v>
      </c>
      <c r="B79" s="6" t="s">
        <v>43</v>
      </c>
      <c r="C79" s="6" t="s">
        <v>361</v>
      </c>
      <c r="D79" s="6" t="s">
        <v>594</v>
      </c>
      <c r="E79" s="7" t="s">
        <v>98</v>
      </c>
    </row>
    <row r="80" spans="1:5" ht="15.75" x14ac:dyDescent="0.25">
      <c r="A80" s="6" t="s">
        <v>95</v>
      </c>
      <c r="B80" s="6" t="s">
        <v>96</v>
      </c>
      <c r="C80" s="6" t="s">
        <v>364</v>
      </c>
      <c r="D80" s="6" t="s">
        <v>594</v>
      </c>
      <c r="E80" s="7" t="s">
        <v>98</v>
      </c>
    </row>
    <row r="81" spans="1:5" ht="15.75" x14ac:dyDescent="0.25">
      <c r="A81" s="6" t="s">
        <v>95</v>
      </c>
      <c r="B81" s="6" t="s">
        <v>127</v>
      </c>
      <c r="C81" s="6" t="s">
        <v>367</v>
      </c>
      <c r="D81" s="6" t="s">
        <v>593</v>
      </c>
      <c r="E81" s="7" t="s">
        <v>79</v>
      </c>
    </row>
    <row r="82" spans="1:5" ht="15.75" x14ac:dyDescent="0.25">
      <c r="A82" s="6" t="s">
        <v>235</v>
      </c>
      <c r="B82" s="6" t="s">
        <v>236</v>
      </c>
      <c r="C82" s="6" t="s">
        <v>369</v>
      </c>
      <c r="D82" s="6" t="s">
        <v>596</v>
      </c>
      <c r="E82" s="7" t="s">
        <v>45</v>
      </c>
    </row>
    <row r="83" spans="1:5" ht="15.75" x14ac:dyDescent="0.25">
      <c r="A83" s="5" t="s">
        <v>35</v>
      </c>
      <c r="B83" s="6" t="s">
        <v>168</v>
      </c>
      <c r="C83" s="6" t="s">
        <v>371</v>
      </c>
      <c r="D83" s="6" t="s">
        <v>590</v>
      </c>
      <c r="E83" s="7" t="s">
        <v>45</v>
      </c>
    </row>
    <row r="84" spans="1:5" ht="15.75" x14ac:dyDescent="0.25">
      <c r="A84" s="6" t="s">
        <v>372</v>
      </c>
      <c r="B84" s="6" t="s">
        <v>373</v>
      </c>
      <c r="C84" s="6" t="s">
        <v>374</v>
      </c>
      <c r="D84" s="6" t="s">
        <v>593</v>
      </c>
      <c r="E84" s="7" t="s">
        <v>45</v>
      </c>
    </row>
    <row r="85" spans="1:5" ht="15.75" x14ac:dyDescent="0.25">
      <c r="A85" s="5" t="s">
        <v>35</v>
      </c>
      <c r="B85" s="6" t="s">
        <v>180</v>
      </c>
      <c r="C85" s="6" t="s">
        <v>376</v>
      </c>
      <c r="D85" s="6" t="s">
        <v>597</v>
      </c>
      <c r="E85" s="7" t="s">
        <v>45</v>
      </c>
    </row>
    <row r="86" spans="1:5" ht="15.75" x14ac:dyDescent="0.25">
      <c r="A86" s="7" t="s">
        <v>42</v>
      </c>
      <c r="B86" s="6" t="s">
        <v>43</v>
      </c>
      <c r="C86" s="6" t="s">
        <v>379</v>
      </c>
      <c r="D86" s="6" t="s">
        <v>593</v>
      </c>
      <c r="E86" s="7" t="s">
        <v>116</v>
      </c>
    </row>
    <row r="87" spans="1:5" ht="15.75" x14ac:dyDescent="0.25">
      <c r="A87" s="7" t="s">
        <v>42</v>
      </c>
      <c r="B87" s="6" t="s">
        <v>43</v>
      </c>
      <c r="C87" s="6" t="s">
        <v>380</v>
      </c>
      <c r="D87" s="6" t="s">
        <v>591</v>
      </c>
      <c r="E87" s="7" t="s">
        <v>116</v>
      </c>
    </row>
    <row r="88" spans="1:5" ht="15.75" x14ac:dyDescent="0.25">
      <c r="A88" s="6" t="s">
        <v>95</v>
      </c>
      <c r="B88" s="6" t="s">
        <v>381</v>
      </c>
      <c r="C88" s="6" t="s">
        <v>382</v>
      </c>
      <c r="D88" s="6" t="s">
        <v>598</v>
      </c>
      <c r="E88" s="7" t="s">
        <v>37</v>
      </c>
    </row>
    <row r="89" spans="1:5" ht="15.75" x14ac:dyDescent="0.25">
      <c r="A89" s="22" t="s">
        <v>82</v>
      </c>
      <c r="B89" s="12" t="s">
        <v>82</v>
      </c>
      <c r="C89" s="12" t="s">
        <v>416</v>
      </c>
      <c r="D89" s="12" t="s">
        <v>593</v>
      </c>
      <c r="E89" s="22" t="s">
        <v>37</v>
      </c>
    </row>
    <row r="90" spans="1:5" ht="15.75" x14ac:dyDescent="0.25">
      <c r="A90" s="4" t="s">
        <v>35</v>
      </c>
      <c r="B90" s="4" t="s">
        <v>180</v>
      </c>
      <c r="C90" s="4" t="s">
        <v>399</v>
      </c>
      <c r="D90" s="4" t="s">
        <v>594</v>
      </c>
      <c r="E90" s="22" t="s">
        <v>45</v>
      </c>
    </row>
    <row r="91" spans="1:5" ht="15.75" x14ac:dyDescent="0.25">
      <c r="A91" s="22" t="s">
        <v>42</v>
      </c>
      <c r="B91" s="12" t="s">
        <v>43</v>
      </c>
      <c r="C91" s="12" t="s">
        <v>401</v>
      </c>
      <c r="D91" s="12" t="s">
        <v>598</v>
      </c>
      <c r="E91" s="22" t="s">
        <v>116</v>
      </c>
    </row>
    <row r="92" spans="1:5" ht="15.75" x14ac:dyDescent="0.25">
      <c r="A92" s="12" t="s">
        <v>95</v>
      </c>
      <c r="B92" s="12" t="s">
        <v>127</v>
      </c>
      <c r="C92" s="12" t="s">
        <v>406</v>
      </c>
      <c r="D92" s="12" t="s">
        <v>593</v>
      </c>
      <c r="E92" s="22" t="s">
        <v>116</v>
      </c>
    </row>
    <row r="93" spans="1:5" ht="15.75" x14ac:dyDescent="0.25">
      <c r="A93" s="164" t="s">
        <v>35</v>
      </c>
      <c r="B93" s="98" t="s">
        <v>180</v>
      </c>
      <c r="C93" s="98" t="s">
        <v>410</v>
      </c>
      <c r="D93" s="98" t="s">
        <v>594</v>
      </c>
      <c r="E93" s="165" t="s">
        <v>116</v>
      </c>
    </row>
    <row r="94" spans="1:5" ht="15.75" x14ac:dyDescent="0.25">
      <c r="A94" s="22" t="s">
        <v>42</v>
      </c>
      <c r="B94" s="12" t="s">
        <v>43</v>
      </c>
      <c r="C94" s="12" t="s">
        <v>413</v>
      </c>
      <c r="D94" s="12" t="s">
        <v>598</v>
      </c>
      <c r="E94" s="22" t="s">
        <v>116</v>
      </c>
    </row>
    <row r="95" spans="1:5" ht="15.75" x14ac:dyDescent="0.25">
      <c r="A95" s="22" t="s">
        <v>82</v>
      </c>
      <c r="B95" s="12" t="s">
        <v>82</v>
      </c>
      <c r="C95" s="12" t="s">
        <v>420</v>
      </c>
      <c r="D95" s="12" t="s">
        <v>593</v>
      </c>
      <c r="E95" s="22" t="s">
        <v>37</v>
      </c>
    </row>
    <row r="96" spans="1:5" ht="15.75" x14ac:dyDescent="0.25">
      <c r="A96" s="22" t="s">
        <v>82</v>
      </c>
      <c r="B96" s="12" t="s">
        <v>82</v>
      </c>
      <c r="C96" s="12" t="s">
        <v>425</v>
      </c>
      <c r="D96" s="12" t="s">
        <v>593</v>
      </c>
      <c r="E96" s="22" t="s">
        <v>37</v>
      </c>
    </row>
    <row r="97" spans="1:5" ht="15.75" x14ac:dyDescent="0.25">
      <c r="A97" s="22" t="s">
        <v>42</v>
      </c>
      <c r="B97" s="12" t="s">
        <v>43</v>
      </c>
      <c r="C97" s="12" t="s">
        <v>428</v>
      </c>
      <c r="D97" s="12" t="s">
        <v>593</v>
      </c>
      <c r="E97" s="22" t="s">
        <v>37</v>
      </c>
    </row>
    <row r="98" spans="1:5" ht="15.75" x14ac:dyDescent="0.25">
      <c r="A98" s="22" t="s">
        <v>82</v>
      </c>
      <c r="B98" s="12" t="s">
        <v>82</v>
      </c>
      <c r="C98" s="12" t="s">
        <v>432</v>
      </c>
      <c r="D98" s="12" t="s">
        <v>593</v>
      </c>
      <c r="E98" s="22" t="s">
        <v>37</v>
      </c>
    </row>
    <row r="99" spans="1:5" ht="15.75" x14ac:dyDescent="0.25">
      <c r="A99" s="22" t="s">
        <v>42</v>
      </c>
      <c r="B99" s="12" t="s">
        <v>43</v>
      </c>
      <c r="C99" s="12" t="s">
        <v>518</v>
      </c>
      <c r="D99" s="12" t="s">
        <v>603</v>
      </c>
      <c r="E99" s="22" t="s">
        <v>79</v>
      </c>
    </row>
    <row r="100" spans="1:5" ht="15.75" x14ac:dyDescent="0.25">
      <c r="A100" s="67" t="s">
        <v>95</v>
      </c>
      <c r="B100" s="67" t="s">
        <v>180</v>
      </c>
      <c r="C100" s="67" t="s">
        <v>181</v>
      </c>
      <c r="D100" s="67" t="s">
        <v>595</v>
      </c>
      <c r="E100" s="68" t="s">
        <v>64</v>
      </c>
    </row>
    <row r="101" spans="1:5" ht="15.75" x14ac:dyDescent="0.25">
      <c r="A101" s="67" t="s">
        <v>95</v>
      </c>
      <c r="B101" s="67" t="s">
        <v>96</v>
      </c>
      <c r="C101" s="67" t="s">
        <v>176</v>
      </c>
      <c r="D101" s="67" t="s">
        <v>592</v>
      </c>
      <c r="E101" s="68" t="s">
        <v>98</v>
      </c>
    </row>
    <row r="102" spans="1:5" ht="15.75" x14ac:dyDescent="0.25">
      <c r="A102" s="7" t="s">
        <v>42</v>
      </c>
      <c r="B102" s="5" t="s">
        <v>43</v>
      </c>
      <c r="C102" s="5" t="s">
        <v>555</v>
      </c>
      <c r="D102" s="5" t="s">
        <v>591</v>
      </c>
      <c r="E102" s="7" t="s">
        <v>45</v>
      </c>
    </row>
    <row r="103" spans="1:5" ht="15.75" x14ac:dyDescent="0.25">
      <c r="A103" s="7" t="s">
        <v>53</v>
      </c>
      <c r="B103" s="5" t="s">
        <v>561</v>
      </c>
      <c r="C103" s="5" t="s">
        <v>562</v>
      </c>
      <c r="D103" s="5" t="s">
        <v>603</v>
      </c>
      <c r="E103" s="7" t="s">
        <v>37</v>
      </c>
    </row>
    <row r="104" spans="1:5" ht="15.75" x14ac:dyDescent="0.25">
      <c r="A104" s="5" t="s">
        <v>35</v>
      </c>
      <c r="B104" s="5" t="s">
        <v>180</v>
      </c>
      <c r="C104" s="5" t="s">
        <v>360</v>
      </c>
      <c r="D104" s="5" t="s">
        <v>592</v>
      </c>
      <c r="E104" s="7" t="s">
        <v>56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VEICULOS </vt:lpstr>
      <vt:lpstr>ROÇADEIRAS </vt:lpstr>
      <vt:lpstr>INFORMAÇÕES DOS VEICULOS 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juniopclemerson@gmail.com</cp:lastModifiedBy>
  <cp:lastPrinted>2025-05-21T19:58:08Z</cp:lastPrinted>
  <dcterms:created xsi:type="dcterms:W3CDTF">2024-08-29T11:35:10Z</dcterms:created>
  <dcterms:modified xsi:type="dcterms:W3CDTF">2025-05-30T18:23:14Z</dcterms:modified>
</cp:coreProperties>
</file>