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360" windowWidth="20730" windowHeight="11280" firstSheet="5"/>
  </bookViews>
  <sheets>
    <sheet name="FROTA_COMPLETA" sheetId="1" r:id="rId1"/>
    <sheet name="Planilha2" sheetId="12" r:id="rId2"/>
    <sheet name="GESTÃO DE VEICULOS (2)" sheetId="9" r:id="rId3"/>
    <sheet name="CONSUMO COMBUSTÍVEL" sheetId="3" r:id="rId4"/>
    <sheet name="Planilha1" sheetId="11" r:id="rId5"/>
    <sheet name="INFORMAÇAO D VEICULOS C CONDUTO" sheetId="10" r:id="rId6"/>
    <sheet name="EXCEDENTE" sheetId="4" r:id="rId7"/>
    <sheet name="VALORES POR LOCADORA" sheetId="8" r:id="rId8"/>
  </sheets>
  <externalReferences>
    <externalReference r:id="rId9"/>
    <externalReference r:id="rId10"/>
  </externalReferences>
  <definedNames>
    <definedName name="_xlnm._FilterDatabase" localSheetId="0" hidden="1">FROTA_COMPLETA!$A$2:$W$167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8" i="11" l="1"/>
  <c r="Q77" i="11"/>
  <c r="Q67" i="11"/>
  <c r="Q54" i="11"/>
  <c r="Q45" i="11"/>
  <c r="Q35" i="11"/>
  <c r="Q23" i="11"/>
  <c r="Q12" i="11"/>
  <c r="Q6" i="11"/>
  <c r="F41" i="9"/>
  <c r="E41" i="9"/>
  <c r="D41" i="9"/>
  <c r="C41" i="9"/>
  <c r="G40" i="9"/>
  <c r="G39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F11" i="9"/>
  <c r="E11" i="9"/>
  <c r="D11" i="9"/>
  <c r="C11" i="9"/>
  <c r="F10" i="9"/>
  <c r="D10" i="9"/>
  <c r="F9" i="9"/>
  <c r="D9" i="9"/>
  <c r="F8" i="9"/>
  <c r="D8" i="9"/>
  <c r="F7" i="9"/>
  <c r="E7" i="9"/>
  <c r="D7" i="9"/>
  <c r="F6" i="9"/>
  <c r="D6" i="9"/>
  <c r="F5" i="9"/>
  <c r="E5" i="9"/>
  <c r="D5" i="9"/>
  <c r="F4" i="9"/>
  <c r="D4" i="9"/>
  <c r="C4" i="9"/>
  <c r="F3" i="9"/>
  <c r="E3" i="9"/>
  <c r="D3" i="9"/>
  <c r="C3" i="9"/>
  <c r="G41" i="9" l="1"/>
  <c r="F12" i="9"/>
  <c r="D12" i="9"/>
  <c r="G38" i="9"/>
  <c r="C12" i="9"/>
  <c r="I27" i="9"/>
  <c r="U38" i="1" l="1"/>
  <c r="U20" i="1" l="1"/>
  <c r="B71" i="4"/>
  <c r="D70" i="4"/>
  <c r="J14" i="4" s="1"/>
  <c r="D69" i="4"/>
  <c r="I14" i="4" s="1"/>
  <c r="D68" i="4"/>
  <c r="B65" i="4"/>
  <c r="D64" i="4"/>
  <c r="J13" i="4" s="1"/>
  <c r="D63" i="4"/>
  <c r="I13" i="4" s="1"/>
  <c r="D62" i="4"/>
  <c r="B59" i="4"/>
  <c r="D58" i="4"/>
  <c r="J12" i="4" s="1"/>
  <c r="D57" i="4"/>
  <c r="I12" i="4" s="1"/>
  <c r="D56" i="4"/>
  <c r="H12" i="4" s="1"/>
  <c r="B53" i="4"/>
  <c r="D52" i="4"/>
  <c r="J11" i="4" s="1"/>
  <c r="D51" i="4"/>
  <c r="I11" i="4" s="1"/>
  <c r="D50" i="4"/>
  <c r="B47" i="4"/>
  <c r="D46" i="4"/>
  <c r="J10" i="4" s="1"/>
  <c r="D45" i="4"/>
  <c r="I10" i="4" s="1"/>
  <c r="D44" i="4"/>
  <c r="B41" i="4"/>
  <c r="D40" i="4"/>
  <c r="J9" i="4" s="1"/>
  <c r="D39" i="4"/>
  <c r="I9" i="4" s="1"/>
  <c r="D38" i="4"/>
  <c r="B35" i="4"/>
  <c r="D34" i="4"/>
  <c r="J8" i="4" s="1"/>
  <c r="D33" i="4"/>
  <c r="I8" i="4" s="1"/>
  <c r="D32" i="4"/>
  <c r="H8" i="4" s="1"/>
  <c r="B29" i="4"/>
  <c r="D28" i="4"/>
  <c r="J7" i="4" s="1"/>
  <c r="D27" i="4"/>
  <c r="I7" i="4" s="1"/>
  <c r="D26" i="4"/>
  <c r="H7" i="4" s="1"/>
  <c r="B23" i="4"/>
  <c r="D22" i="4"/>
  <c r="J6" i="4" s="1"/>
  <c r="D21" i="4"/>
  <c r="I6" i="4" s="1"/>
  <c r="D20" i="4"/>
  <c r="H6" i="4" s="1"/>
  <c r="B17" i="4"/>
  <c r="D16" i="4"/>
  <c r="J5" i="4" s="1"/>
  <c r="D15" i="4"/>
  <c r="I5" i="4" s="1"/>
  <c r="D14" i="4"/>
  <c r="B11" i="4"/>
  <c r="D10" i="4"/>
  <c r="J4" i="4" s="1"/>
  <c r="D9" i="4"/>
  <c r="I4" i="4" s="1"/>
  <c r="D8" i="4"/>
  <c r="H4" i="4" s="1"/>
  <c r="B5" i="4"/>
  <c r="D4" i="4"/>
  <c r="J3" i="4" s="1"/>
  <c r="D3" i="4"/>
  <c r="I3" i="4" s="1"/>
  <c r="D2" i="4"/>
  <c r="H3" i="4" s="1"/>
  <c r="B71" i="3"/>
  <c r="D70" i="3"/>
  <c r="J14" i="3" s="1"/>
  <c r="D69" i="3"/>
  <c r="I14" i="3" s="1"/>
  <c r="D68" i="3"/>
  <c r="B65" i="3"/>
  <c r="D64" i="3"/>
  <c r="J13" i="3" s="1"/>
  <c r="D63" i="3"/>
  <c r="I13" i="3" s="1"/>
  <c r="D62" i="3"/>
  <c r="B59" i="3"/>
  <c r="D58" i="3"/>
  <c r="J12" i="3" s="1"/>
  <c r="D57" i="3"/>
  <c r="I12" i="3" s="1"/>
  <c r="D56" i="3"/>
  <c r="B53" i="3"/>
  <c r="D52" i="3"/>
  <c r="J11" i="3" s="1"/>
  <c r="D51" i="3"/>
  <c r="I11" i="3" s="1"/>
  <c r="D50" i="3"/>
  <c r="B47" i="3"/>
  <c r="D46" i="3"/>
  <c r="J10" i="3" s="1"/>
  <c r="D45" i="3"/>
  <c r="I10" i="3" s="1"/>
  <c r="D44" i="3"/>
  <c r="B41" i="3"/>
  <c r="D40" i="3"/>
  <c r="J9" i="3" s="1"/>
  <c r="D39" i="3"/>
  <c r="I9" i="3" s="1"/>
  <c r="D38" i="3"/>
  <c r="B35" i="3"/>
  <c r="D34" i="3"/>
  <c r="J8" i="3" s="1"/>
  <c r="D33" i="3"/>
  <c r="I8" i="3" s="1"/>
  <c r="D32" i="3"/>
  <c r="B29" i="3"/>
  <c r="D28" i="3"/>
  <c r="J7" i="3" s="1"/>
  <c r="D27" i="3"/>
  <c r="I7" i="3" s="1"/>
  <c r="D26" i="3"/>
  <c r="B23" i="3"/>
  <c r="D22" i="3"/>
  <c r="J6" i="3" s="1"/>
  <c r="D21" i="3"/>
  <c r="I6" i="3" s="1"/>
  <c r="D20" i="3"/>
  <c r="B17" i="3"/>
  <c r="D16" i="3"/>
  <c r="J5" i="3" s="1"/>
  <c r="D15" i="3"/>
  <c r="I5" i="3" s="1"/>
  <c r="D14" i="3"/>
  <c r="H5" i="3" s="1"/>
  <c r="B11" i="3"/>
  <c r="D10" i="3"/>
  <c r="J4" i="3" s="1"/>
  <c r="D9" i="3"/>
  <c r="I4" i="3" s="1"/>
  <c r="D8" i="3"/>
  <c r="D3" i="3"/>
  <c r="I3" i="3" s="1"/>
  <c r="D4" i="3"/>
  <c r="J3" i="3" s="1"/>
  <c r="D2" i="3"/>
  <c r="H3" i="3" s="1"/>
  <c r="M38" i="1"/>
  <c r="M99" i="1"/>
  <c r="M116" i="1"/>
  <c r="M166" i="1"/>
  <c r="U99" i="1"/>
  <c r="U80" i="1"/>
  <c r="U87" i="1"/>
  <c r="U63" i="1"/>
  <c r="U49" i="1"/>
  <c r="U116" i="1"/>
  <c r="U166" i="1"/>
  <c r="M87" i="1"/>
  <c r="D23" i="4" l="1"/>
  <c r="K6" i="4" s="1"/>
  <c r="D41" i="4"/>
  <c r="K9" i="4" s="1"/>
  <c r="D47" i="4"/>
  <c r="K10" i="4" s="1"/>
  <c r="D53" i="4"/>
  <c r="K12" i="4" s="1"/>
  <c r="D65" i="4"/>
  <c r="K13" i="4" s="1"/>
  <c r="D71" i="4"/>
  <c r="K14" i="4" s="1"/>
  <c r="D11" i="3"/>
  <c r="K4" i="3" s="1"/>
  <c r="D23" i="3"/>
  <c r="K6" i="3" s="1"/>
  <c r="D29" i="3"/>
  <c r="K7" i="3" s="1"/>
  <c r="D35" i="3"/>
  <c r="K8" i="3" s="1"/>
  <c r="D41" i="3"/>
  <c r="K9" i="3" s="1"/>
  <c r="D47" i="3"/>
  <c r="K10" i="3" s="1"/>
  <c r="D53" i="3"/>
  <c r="D59" i="3"/>
  <c r="D65" i="3"/>
  <c r="K13" i="3" s="1"/>
  <c r="D71" i="3"/>
  <c r="K14" i="3" s="1"/>
  <c r="D5" i="3"/>
  <c r="K3" i="3" s="1"/>
  <c r="H4" i="3"/>
  <c r="H6" i="3"/>
  <c r="H7" i="3"/>
  <c r="H8" i="3"/>
  <c r="H9" i="3"/>
  <c r="H10" i="3"/>
  <c r="H11" i="3"/>
  <c r="H12" i="3"/>
  <c r="H13" i="3"/>
  <c r="H14" i="3"/>
  <c r="D17" i="4"/>
  <c r="K5" i="4" s="1"/>
  <c r="J15" i="4"/>
  <c r="H5" i="4"/>
  <c r="H9" i="4"/>
  <c r="H13" i="4"/>
  <c r="H14" i="4"/>
  <c r="I15" i="4"/>
  <c r="H10" i="4"/>
  <c r="D5" i="4"/>
  <c r="K3" i="4" s="1"/>
  <c r="D29" i="4"/>
  <c r="K7" i="4" s="1"/>
  <c r="D11" i="4"/>
  <c r="K4" i="4" s="1"/>
  <c r="D35" i="4"/>
  <c r="K8" i="4" s="1"/>
  <c r="D59" i="4"/>
  <c r="H11" i="4"/>
  <c r="J15" i="3"/>
  <c r="I15" i="3"/>
  <c r="D17" i="3"/>
  <c r="K5" i="3" s="1"/>
  <c r="N165" i="1"/>
  <c r="N164" i="1"/>
  <c r="N163" i="1"/>
  <c r="N162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7" i="1"/>
  <c r="N115" i="1"/>
  <c r="N114" i="1"/>
  <c r="N112" i="1"/>
  <c r="N111" i="1"/>
  <c r="N106" i="1"/>
  <c r="N105" i="1"/>
  <c r="N104" i="1"/>
  <c r="N103" i="1"/>
  <c r="N101" i="1"/>
  <c r="N100" i="1"/>
  <c r="N97" i="1"/>
  <c r="N94" i="1"/>
  <c r="N93" i="1"/>
  <c r="N91" i="1"/>
  <c r="N89" i="1"/>
  <c r="N83" i="1"/>
  <c r="N81" i="1"/>
  <c r="M80" i="1"/>
  <c r="V64" i="1" s="1"/>
  <c r="N79" i="1"/>
  <c r="N78" i="1"/>
  <c r="N77" i="1"/>
  <c r="N76" i="1"/>
  <c r="N75" i="1"/>
  <c r="N72" i="1"/>
  <c r="N71" i="1"/>
  <c r="N70" i="1"/>
  <c r="N69" i="1"/>
  <c r="N68" i="1"/>
  <c r="N67" i="1"/>
  <c r="N66" i="1"/>
  <c r="N65" i="1"/>
  <c r="N64" i="1"/>
  <c r="M63" i="1"/>
  <c r="N62" i="1"/>
  <c r="N61" i="1"/>
  <c r="N59" i="1"/>
  <c r="N58" i="1"/>
  <c r="N57" i="1"/>
  <c r="N56" i="1"/>
  <c r="N55" i="1"/>
  <c r="N54" i="1"/>
  <c r="N53" i="1"/>
  <c r="N52" i="1"/>
  <c r="M49" i="1"/>
  <c r="N47" i="1"/>
  <c r="N46" i="1"/>
  <c r="N43" i="1"/>
  <c r="N40" i="1"/>
  <c r="N37" i="1"/>
  <c r="N36" i="1"/>
  <c r="N32" i="1"/>
  <c r="N30" i="1"/>
  <c r="N29" i="1"/>
  <c r="N28" i="1"/>
  <c r="N27" i="1"/>
  <c r="N26" i="1"/>
  <c r="N25" i="1"/>
  <c r="N24" i="1"/>
  <c r="N22" i="1"/>
  <c r="K11" i="4" l="1"/>
  <c r="H15" i="3"/>
  <c r="K15" i="3" s="1"/>
  <c r="K12" i="3"/>
  <c r="K11" i="3"/>
  <c r="H15" i="4"/>
  <c r="K15" i="4" s="1"/>
  <c r="N87" i="1"/>
  <c r="V81" i="1" s="1"/>
  <c r="N99" i="1"/>
  <c r="V88" i="1" s="1"/>
  <c r="N166" i="1"/>
  <c r="V117" i="1" s="1"/>
  <c r="N63" i="1"/>
  <c r="V50" i="1" s="1"/>
  <c r="N38" i="1"/>
  <c r="V21" i="1" s="1"/>
  <c r="N49" i="1"/>
  <c r="V39" i="1" s="1"/>
  <c r="N116" i="1"/>
  <c r="V100" i="1" s="1"/>
  <c r="A49" i="1"/>
  <c r="V167" i="1" l="1"/>
  <c r="D177" i="1"/>
  <c r="O166" i="1" l="1"/>
  <c r="B5" i="3"/>
  <c r="E10" i="9" l="1"/>
  <c r="E9" i="9"/>
  <c r="E6" i="9"/>
  <c r="E4" i="9"/>
  <c r="E8" i="9"/>
  <c r="E12" i="9" l="1"/>
  <c r="G12" i="9" s="1"/>
</calcChain>
</file>

<file path=xl/comments1.xml><?xml version="1.0" encoding="utf-8"?>
<comments xmlns="http://schemas.openxmlformats.org/spreadsheetml/2006/main">
  <authors>
    <author/>
    <author>Usuario</author>
    <author>Usuário</author>
    <author>USUÁRIO</author>
    <author>usuário</author>
  </authors>
  <commentList>
    <comment ref="P3" authorId="0">
      <text>
        <r>
          <rPr>
            <sz val="11"/>
            <color rgb="FF000000"/>
            <rFont val="Calibri"/>
            <family val="2"/>
            <charset val="1"/>
          </rPr>
          <t>Responsável pelo Setor</t>
        </r>
      </text>
    </comment>
    <comment ref="S3" authorId="0">
      <text>
        <r>
          <rPr>
            <sz val="11"/>
            <color rgb="FF000000"/>
            <rFont val="Calibri"/>
            <family val="2"/>
            <charset val="1"/>
          </rPr>
          <t>USUÁRIO:Saída do veículo anterior: 8/5/19</t>
        </r>
      </text>
    </comment>
    <comment ref="C22" authorId="0">
      <text>
        <r>
          <rPr>
            <sz val="11"/>
            <color rgb="FF000000"/>
            <rFont val="Calibri"/>
            <family val="2"/>
            <charset val="1"/>
          </rPr>
          <t>USUÁRIO:GOL QLI-5441</t>
        </r>
      </text>
    </comment>
    <comment ref="D24" authorId="0">
      <text>
        <r>
          <rPr>
            <sz val="11"/>
            <color rgb="FF000000"/>
            <rFont val="Calibri"/>
            <family val="2"/>
            <charset val="1"/>
          </rPr>
          <t>VEÍCULO SUBSTITUINDO GOL QLI-5561, EM 21.03.2019</t>
        </r>
      </text>
    </comment>
    <comment ref="C25" authorId="0">
      <text>
        <r>
          <rPr>
            <sz val="11"/>
            <color rgb="FF000000"/>
            <rFont val="Calibri"/>
            <family val="2"/>
            <charset val="1"/>
          </rPr>
          <t>USUÁRIO:Substituindo o veículo S10 QLI-4382</t>
        </r>
      </text>
    </comment>
    <comment ref="C26" authorId="0">
      <text>
        <r>
          <rPr>
            <sz val="11"/>
            <color rgb="FF000000"/>
            <rFont val="Calibri"/>
            <family val="2"/>
            <charset val="1"/>
          </rPr>
          <t>USUÁRIO:SANDERO QLK-4721</t>
        </r>
      </text>
    </comment>
    <comment ref="C27" authorId="0">
      <text>
        <r>
          <rPr>
            <sz val="11"/>
            <color rgb="FF000000"/>
            <rFont val="Calibri"/>
            <family val="2"/>
            <charset val="1"/>
          </rPr>
          <t>USUÁRIO:SANDERO QLK-4741</t>
        </r>
      </text>
    </comment>
    <comment ref="C28" authorId="0">
      <text>
        <r>
          <rPr>
            <sz val="11"/>
            <color rgb="FF000000"/>
            <rFont val="Calibri"/>
            <family val="2"/>
            <charset val="1"/>
          </rPr>
          <t>USUÁRIO:SAVEIRO QLK-0562</t>
        </r>
      </text>
    </comment>
    <comment ref="C29" authorId="0">
      <text>
        <r>
          <rPr>
            <sz val="11"/>
            <color rgb="FF000000"/>
            <rFont val="Calibri"/>
            <family val="2"/>
            <charset val="1"/>
          </rPr>
          <t>VEICULO TROCADO EM 17.07.2018, SAINDO SAVEIRO PLACA QLK0572 ENTRANDO UMA OROCH PLACA QLH0395.</t>
        </r>
      </text>
    </comment>
    <comment ref="D32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FAZENDO TROCA COM OROCH QLM-5277 no dia 05/02/2021 da locadora AMERICA</t>
        </r>
      </text>
    </comment>
    <comment ref="E32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ENTROU NA FROTA DA GEDOP NO DIA 05/02/2021. VINDO DA UNBL.
S10-QLL-5015 FOI PARA UNLE EM 13/05/2020.FAZENDO UMA PERMUTA COM A OROCH QLM-5277.</t>
        </r>
      </text>
    </comment>
    <comment ref="G32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ENTROU NA FROTA DA GEDOP NO DIA 05/02/2021. VINDO DA UNBL.
S10-QLL-5015 FOI PARA UNLE EM 13/05/2020.FAZENDO UMA PERMUTA COM A OROCH QLM-5277.</t>
        </r>
      </text>
    </comment>
    <comment ref="E33" authorId="2">
      <text>
        <r>
          <rPr>
            <b/>
            <sz val="9"/>
            <color indexed="81"/>
            <rFont val="Segoe UI"/>
            <family val="2"/>
          </rPr>
          <t>Veículo era da UNFA</t>
        </r>
      </text>
    </comment>
    <comment ref="D35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AMAROK ORE-9853 que pertencia locadora SÃO SEBASTIAO no dia 05/08.
</t>
        </r>
      </text>
    </comment>
    <comment ref="E35" authorId="2">
      <text>
        <r>
          <rPr>
            <b/>
            <sz val="9"/>
            <color indexed="81"/>
            <rFont val="Segoe UI"/>
            <family val="2"/>
          </rPr>
          <t>Veículo era da SUPMAM</t>
        </r>
      </text>
    </comment>
    <comment ref="G35" authorId="2">
      <text>
        <r>
          <rPr>
            <b/>
            <sz val="9"/>
            <color indexed="81"/>
            <rFont val="Segoe UI"/>
            <family val="2"/>
          </rPr>
          <t>Veículo era da SUPMAM</t>
        </r>
      </text>
    </comment>
    <comment ref="E36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PERTENCE A UNLE. Começou no dia 18/06/2020
</t>
        </r>
      </text>
    </comment>
    <comment ref="G36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PERTENCE A UNLE. Começou no dia 18/06/2020
</t>
        </r>
      </text>
    </comment>
    <comment ref="D37" authorId="0">
      <text>
        <r>
          <rPr>
            <sz val="11"/>
            <color rgb="FF000000"/>
            <rFont val="Calibri"/>
            <family val="2"/>
            <charset val="1"/>
          </rPr>
          <t>Veículo Substituido GOL ORM-0963</t>
        </r>
      </text>
    </comment>
    <comment ref="C39" authorId="0">
      <text>
        <r>
          <rPr>
            <sz val="11"/>
            <color rgb="FF000000"/>
            <rFont val="Calibri"/>
            <family val="2"/>
            <charset val="1"/>
          </rPr>
          <t>VEICULO TROCADO EM 31.07.2018. SAIU PALIO QLD3901. O MESMO APRESENTAVA AVARIAS NAS LATERAIS</t>
        </r>
      </text>
    </comment>
    <comment ref="D39" authorId="3">
      <text>
        <r>
          <rPr>
            <b/>
            <sz val="9"/>
            <color indexed="81"/>
            <rFont val="Tahoma"/>
            <family val="2"/>
          </rPr>
          <t>USUÁRIO:</t>
        </r>
        <r>
          <rPr>
            <sz val="9"/>
            <color indexed="81"/>
            <rFont val="Tahoma"/>
            <family val="2"/>
          </rPr>
          <t xml:space="preserve">
VEÍCULO PERTENCEU A FROTA DA GESUP ATÉ  AS 10:00H DO DIA 13/04/2020.</t>
        </r>
      </text>
    </comment>
    <comment ref="E39" authorId="2">
      <text>
        <r>
          <rPr>
            <b/>
            <sz val="9"/>
            <color indexed="81"/>
            <rFont val="Segoe UI"/>
            <family val="2"/>
          </rPr>
          <t>Veículo pertencia a SURHU
Veículo fazia parte da UNJA</t>
        </r>
      </text>
    </comment>
    <comment ref="G39" authorId="2">
      <text>
        <r>
          <rPr>
            <b/>
            <sz val="9"/>
            <color indexed="81"/>
            <rFont val="Segoe UI"/>
            <family val="2"/>
          </rPr>
          <t>Veículo pertencia a SURHU
Veículo fazia parte da UNJA</t>
        </r>
      </text>
    </comment>
    <comment ref="E40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FAZENDO PERMUTA NO DIA 13/04 VINDO DA UNBB.</t>
        </r>
      </text>
    </comment>
    <comment ref="G40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FAZENDO PERMUTA NO DIA 13/04 VINDO DA UNBB.</t>
        </r>
      </text>
    </comment>
    <comment ref="D42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SAC-3C24, SUBSTITUIU A QLL-7525 DEVOLVIDA A LOCADORA</t>
        </r>
      </text>
    </comment>
    <comment ref="C43" authorId="0">
      <text>
        <r>
          <rPr>
            <sz val="11"/>
            <color rgb="FF000000"/>
            <rFont val="Calibri"/>
            <family val="2"/>
            <charset val="1"/>
          </rPr>
          <t>ACRESCENTADO À FROTA EM 03.04.2019 SUBSTITUIU SAVEIRO QLJ-1581</t>
        </r>
      </text>
    </comment>
    <comment ref="E43" authorId="2">
      <text>
        <r>
          <rPr>
            <b/>
            <sz val="9"/>
            <color indexed="81"/>
            <rFont val="Segoe UI"/>
            <family val="2"/>
          </rPr>
          <t>Veículos lotados anteriomente na UNBB</t>
        </r>
      </text>
    </comment>
    <comment ref="G43" authorId="2">
      <text>
        <r>
          <rPr>
            <b/>
            <sz val="9"/>
            <color indexed="81"/>
            <rFont val="Segoe UI"/>
            <family val="2"/>
          </rPr>
          <t>Veículos lotados anteriomente na UNBB</t>
        </r>
      </text>
    </comment>
    <comment ref="S43" authorId="0">
      <text>
        <r>
          <rPr>
            <sz val="11"/>
            <color rgb="FF000000"/>
            <rFont val="Calibri"/>
            <family val="2"/>
            <charset val="1"/>
          </rPr>
          <t>Inserido na unidade em 3/4/2019</t>
        </r>
      </text>
    </comment>
    <comment ref="D44" authorId="0">
      <text>
        <r>
          <rPr>
            <sz val="11"/>
            <color rgb="FF000000"/>
            <rFont val="Calibri"/>
            <family val="2"/>
            <charset val="1"/>
          </rPr>
          <t>VEÍCULO GOL QWL-7377 SUBSTITUIU O VEÍCULO GOL QWH-0056 EM 07/11/2023</t>
        </r>
      </text>
    </comment>
    <comment ref="C46" authorId="0">
      <text>
        <r>
          <rPr>
            <sz val="11"/>
            <color rgb="FF000000"/>
            <rFont val="Calibri"/>
            <family val="2"/>
            <charset val="1"/>
          </rPr>
          <t>VEICULO TROCADO EM 18.07.2018. SAINDO O PALIO QLD3659 ENVOLVIDO EM SINISTRO NA CIDADE DE RIO LARGO EM 06.07.2018. LOCADORA ENTREGOU O PALIO ORK1137 EM SUBSTITUIÇÃO AO SINISTRADO, SENDO ESTE DEVOLVIDO AM 18.07.2018</t>
        </r>
      </text>
    </comment>
    <comment ref="D46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GOL PERTENCIA A UNLE fazendo permuta no dia 30/07/2021</t>
        </r>
      </text>
    </comment>
    <comment ref="C47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7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entrando na FROTA da UNLE no dia 20/10 vindo da GEOBS.</t>
        </r>
      </text>
    </comment>
    <comment ref="D48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VEÍCULO RGT 7F05, SUBSTITUIU DEFENITIVAMENTE A MOTO QLL-2860</t>
        </r>
      </text>
    </comment>
    <comment ref="C50" authorId="0">
      <text>
        <r>
          <rPr>
            <sz val="11"/>
            <color rgb="FF000000"/>
            <rFont val="Calibri"/>
            <family val="2"/>
            <charset val="1"/>
          </rPr>
          <t>Veículo anterior: Oroch – ORL-8453</t>
        </r>
      </text>
    </comment>
    <comment ref="D50" authorId="2">
      <text>
        <r>
          <rPr>
            <b/>
            <sz val="9"/>
            <color indexed="81"/>
            <rFont val="Segoe UI"/>
            <family val="2"/>
          </rPr>
          <t xml:space="preserve">Veículo lotado anteriomente na UNFA
</t>
        </r>
      </text>
    </comment>
    <comment ref="P50" authorId="2">
      <text>
        <r>
          <rPr>
            <b/>
            <sz val="9"/>
            <color indexed="81"/>
            <rFont val="Segoe UI"/>
            <family val="2"/>
          </rPr>
          <t>Veículo conduzido anteriormente por ABERDÃO LÁU até o dia 01/07/2021.
GERSON DE OLIVEIRA antes do dia 01/07/2021 conduzia o veículo OROCH de placa ORL-9724.</t>
        </r>
      </text>
    </comment>
    <comment ref="C51" authorId="0">
      <text>
        <r>
          <rPr>
            <sz val="11"/>
            <color rgb="FF000000"/>
            <rFont val="Calibri"/>
            <family val="2"/>
            <charset val="1"/>
          </rPr>
          <t>VEÍCULO SUBSTITUÍNDO SANDERO QLF-4879, EM 23.01.2019
VINDO DA SPORTCAR. ANTES PERTENCENDO À UNJA.</t>
        </r>
      </text>
    </comment>
    <comment ref="D51" authorId="2">
      <text>
        <r>
          <rPr>
            <b/>
            <sz val="9"/>
            <color indexed="81"/>
            <rFont val="Segoe UI"/>
            <family val="2"/>
          </rPr>
          <t>Veículo lotado anteriormente na UNFA
SUBSTITUIU O GOL ORM-5752 NO DIA 13/10/21.</t>
        </r>
      </text>
    </comment>
    <comment ref="P51" authorId="2">
      <text>
        <r>
          <rPr>
            <b/>
            <sz val="9"/>
            <color indexed="81"/>
            <rFont val="Segoe UI"/>
            <family val="2"/>
          </rPr>
          <t>Motorista FRANCISCO E.M DA SILVA conduzia até o dia 16/07/2021 o veículo SPIN de placa QLM-9877</t>
        </r>
      </text>
    </comment>
    <comment ref="C52" authorId="0">
      <text>
        <r>
          <rPr>
            <sz val="11"/>
            <color rgb="FF000000"/>
            <rFont val="Calibri"/>
            <family val="2"/>
            <charset val="1"/>
          </rPr>
          <t>VEICULO SUBSTITUINDO SANDERO QLH-4120, EM 12.02.2019</t>
        </r>
      </text>
    </comment>
    <comment ref="C53" authorId="0">
      <text>
        <r>
          <rPr>
            <sz val="11"/>
            <color rgb="FF000000"/>
            <rFont val="Calibri"/>
            <family val="2"/>
            <charset val="1"/>
          </rPr>
          <t>VEÍCULO SUBSTITUÍNDO SANDERO QLF-4849, EM 23.01.2019
VINDO DA SPORTCAR.</t>
        </r>
      </text>
    </comment>
    <comment ref="D53" authorId="0">
      <text>
        <r>
          <rPr>
            <sz val="11"/>
            <color rgb="FF000000"/>
            <rFont val="Calibri"/>
            <family val="2"/>
            <charset val="1"/>
          </rPr>
          <t>USUÁRIO:Veículo temporiamente na frota</t>
        </r>
      </text>
    </comment>
    <comment ref="E53" authorId="2">
      <text>
        <r>
          <rPr>
            <b/>
            <sz val="9"/>
            <color indexed="81"/>
            <rFont val="Segoe UI"/>
            <family val="2"/>
          </rPr>
          <t>Veículo lotado anteriormente na UNBB</t>
        </r>
      </text>
    </comment>
    <comment ref="G53" authorId="2">
      <text>
        <r>
          <rPr>
            <b/>
            <sz val="9"/>
            <color indexed="81"/>
            <rFont val="Segoe UI"/>
            <family val="2"/>
          </rPr>
          <t>Veículo lotado anteriormente na UNBB</t>
        </r>
      </text>
    </comment>
    <comment ref="C54" authorId="0">
      <text>
        <r>
          <rPr>
            <sz val="11"/>
            <color rgb="FF000000"/>
            <rFont val="Calibri"/>
            <family val="2"/>
            <charset val="1"/>
          </rPr>
          <t>VEICULO ANTIGO KOMBI OHJ4547 TROCADA 12.06.2018</t>
        </r>
      </text>
    </comment>
    <comment ref="E54" authorId="2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G54" authorId="2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E55" authorId="2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G55" authorId="2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P55" authorId="0">
      <text>
        <r>
          <rPr>
            <sz val="11"/>
            <color rgb="FF000000"/>
            <rFont val="Calibri"/>
            <family val="2"/>
            <charset val="1"/>
          </rPr>
          <t>O REFERIDO MOTORISTA ESTARÁ DE FÉRIAS NO PERÍODO DE 11.03 À 20.03; ESTANDO EM SEU LUGAR CÍCERO CHAVES DE ASSIS</t>
        </r>
      </text>
    </comment>
    <comment ref="C56" authorId="0">
      <text>
        <r>
          <rPr>
            <sz val="11"/>
            <color rgb="FF000000"/>
            <rFont val="Calibri"/>
            <family val="2"/>
            <charset val="1"/>
          </rPr>
          <t>SUBSTITUINDO OROCH QLI-5931
10.01.2019</t>
        </r>
      </text>
    </comment>
    <comment ref="E56" authorId="2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G56" authorId="2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C57" authorId="0">
      <text>
        <r>
          <rPr>
            <sz val="11"/>
            <color rgb="FF000000"/>
            <rFont val="Calibri"/>
            <family val="2"/>
            <charset val="1"/>
          </rPr>
          <t>SUBSTITUINDO O VEÍCULO OROCH QLF-8719</t>
        </r>
      </text>
    </comment>
    <comment ref="E57" authorId="2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G57" authorId="2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C58" authorId="0">
      <text>
        <r>
          <rPr>
            <sz val="11"/>
            <color rgb="FF000000"/>
            <rFont val="Calibri"/>
            <family val="2"/>
            <charset val="1"/>
          </rPr>
          <t>VEICULO ERA FATURADO PELA SPORT CAR ATÉ 13.11.2018, ENTRANDO NA BRASCAR A PARTIR DESTA DATA. SANDERO QLE 4589 SUBSTITUIDO PELO GOL QLL 9578.</t>
        </r>
      </text>
    </comment>
    <comment ref="D58" authorId="0">
      <text>
        <r>
          <rPr>
            <sz val="11"/>
            <color rgb="FF000000"/>
            <rFont val="Calibri"/>
            <family val="2"/>
            <charset val="1"/>
          </rPr>
          <t>ALAVANCAR</t>
        </r>
      </text>
    </comment>
    <comment ref="C59" authorId="0">
      <text>
        <r>
          <rPr>
            <sz val="11"/>
            <color rgb="FF000000"/>
            <rFont val="Calibri"/>
            <family val="2"/>
            <charset val="1"/>
          </rPr>
          <t>VÉICULO SUBSTITUÍNDO SANDERO QLF-4839, EM 23.01.2019
VINDO DA SPORTCAR.</t>
        </r>
      </text>
    </comment>
    <comment ref="E59" authorId="2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G59" authorId="2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E60" authorId="2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G60" authorId="2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C61" authorId="0">
      <text>
        <r>
          <rPr>
            <sz val="11"/>
            <color rgb="FF000000"/>
            <rFont val="Calibri"/>
            <family val="2"/>
            <charset val="1"/>
          </rPr>
          <t>VEICULO ERA FATURADO PELA SPORT CAR ATÉ 14.11.2018, ENTRANDO NA BRASCAR A PARTIR DESTA DATA. SANDERO QLE 4599 SUBSTITUIDO PELO GOL QLL 9538</t>
        </r>
      </text>
    </comment>
    <comment ref="D6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Substituindo: S10 QLH-7390 no dia 05/03</t>
        </r>
      </text>
    </comment>
    <comment ref="D65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Substituindo: L200 ORH-2833 no dia 03/03.</t>
        </r>
      </text>
    </comment>
    <comment ref="C66" authorId="0">
      <text>
        <r>
          <rPr>
            <sz val="11"/>
            <color rgb="FF000000"/>
            <rFont val="Calibri"/>
            <family val="2"/>
            <charset val="1"/>
          </rPr>
          <t>VEÍCULO SUBSTITUINDO GOL QLD-1260, EM 21.02.2019</t>
        </r>
      </text>
    </comment>
    <comment ref="D66" authorId="0">
      <text>
        <r>
          <rPr>
            <sz val="11"/>
            <color rgb="FF000000"/>
            <rFont val="Calibri"/>
            <family val="2"/>
            <charset val="1"/>
          </rPr>
          <t>LICENCIAMENTO 2018 ENTRGUE EM 05.07.2018</t>
        </r>
      </text>
    </comment>
    <comment ref="C67" authorId="0">
      <text>
        <r>
          <rPr>
            <sz val="11"/>
            <color rgb="FF000000"/>
            <rFont val="Calibri"/>
            <family val="2"/>
            <charset val="1"/>
          </rPr>
          <t>VEÍCULO SUBSTITUINDO GOL QLD-1340, EM 20.02.2019</t>
        </r>
      </text>
    </comment>
    <comment ref="D67" authorId="0">
      <text>
        <r>
          <rPr>
            <sz val="11"/>
            <color rgb="FF000000"/>
            <rFont val="Calibri"/>
            <family val="2"/>
            <charset val="1"/>
          </rPr>
          <t>LICENCIAMENTO 2018 ENTREGUE EM 05.07.2018</t>
        </r>
      </text>
    </comment>
    <comment ref="C68" authorId="0">
      <text>
        <r>
          <rPr>
            <sz val="11"/>
            <color rgb="FF000000"/>
            <rFont val="Calibri"/>
            <family val="2"/>
            <charset val="1"/>
          </rPr>
          <t>VEÍCULO SUBSTITUINDO PALIO QLE-0992, EM 20.02.2019</t>
        </r>
      </text>
    </comment>
    <comment ref="C69" authorId="0">
      <text>
        <r>
          <rPr>
            <sz val="11"/>
            <color rgb="FF000000"/>
            <rFont val="Calibri"/>
            <family val="2"/>
            <charset val="1"/>
          </rPr>
          <t>VEÍCULO SUBSTITUINDO GOL QLD-1080, EM 21.02.2019</t>
        </r>
      </text>
    </comment>
    <comment ref="D69" authorId="0">
      <text>
        <r>
          <rPr>
            <sz val="11"/>
            <color rgb="FF000000"/>
            <rFont val="Calibri"/>
            <family val="2"/>
            <charset val="1"/>
          </rPr>
          <t>LICENCIAMENTO 2018 ENTREGUE EM 05.07.2018</t>
        </r>
      </text>
    </comment>
    <comment ref="C70" authorId="0">
      <text>
        <r>
          <rPr>
            <sz val="11"/>
            <color rgb="FF000000"/>
            <rFont val="Calibri"/>
            <family val="2"/>
            <charset val="1"/>
          </rPr>
          <t>KOMBI NMI-4983 SUBSTITUIDO PELO OROCH QLG-7254 ANO 2018/2019</t>
        </r>
      </text>
    </comment>
    <comment ref="C71" authorId="0">
      <text>
        <r>
          <rPr>
            <sz val="11"/>
            <color rgb="FF000000"/>
            <rFont val="Calibri"/>
            <family val="2"/>
            <charset val="1"/>
          </rPr>
          <t>KOMBI NMI-4993 SUBSTITUIDO PELA OROCH QLG-7244 ANO 2018/2019</t>
        </r>
      </text>
    </comment>
    <comment ref="C72" authorId="0">
      <text>
        <r>
          <rPr>
            <sz val="11"/>
            <color rgb="FF000000"/>
            <rFont val="Calibri"/>
            <family val="2"/>
            <charset val="1"/>
          </rPr>
          <t>VEÍCULO SUBSTITUINDO STRADA QLC-7174, EM 28.03.2019</t>
        </r>
      </text>
    </comment>
    <comment ref="D73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SUBSTITUIU DEFINITIVAMENTE O VEI´CULO: SAA-7I39 COSTA DOURADA</t>
        </r>
      </text>
    </comment>
    <comment ref="D74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SUBSTITUIU O VEÍCULO SAVEIRO: RGU-1G21 COSTA DOURADA</t>
        </r>
      </text>
    </comment>
    <comment ref="E74" authorId="2">
      <text>
        <r>
          <rPr>
            <b/>
            <sz val="9"/>
            <color indexed="81"/>
            <rFont val="Segoe UI"/>
            <family val="2"/>
          </rPr>
          <t>Veículo lotado anteriormente na UNBB</t>
        </r>
      </text>
    </comment>
    <comment ref="G74" authorId="2">
      <text>
        <r>
          <rPr>
            <b/>
            <sz val="9"/>
            <color indexed="81"/>
            <rFont val="Segoe UI"/>
            <family val="2"/>
          </rPr>
          <t>Veículo lotado anteriormente na UNBB</t>
        </r>
      </text>
    </comment>
    <comment ref="C75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VEICULO S10 QLK-3411 no dia 25/03.</t>
        </r>
      </text>
    </comment>
    <comment ref="E75" authorId="2">
      <text>
        <r>
          <rPr>
            <b/>
            <sz val="9"/>
            <color indexed="81"/>
            <rFont val="Segoe UI"/>
            <family val="2"/>
          </rPr>
          <t>Veículo lotado anteriormente na UNBB</t>
        </r>
      </text>
    </comment>
    <comment ref="G75" authorId="2">
      <text>
        <r>
          <rPr>
            <b/>
            <sz val="9"/>
            <color indexed="81"/>
            <rFont val="Segoe UI"/>
            <family val="2"/>
          </rPr>
          <t>Veículo lotado anteriormente na UNBB</t>
        </r>
      </text>
    </comment>
    <comment ref="C81" authorId="0">
      <text>
        <r>
          <rPr>
            <sz val="11"/>
            <color rgb="FF000000"/>
            <rFont val="Calibri"/>
            <family val="2"/>
            <charset val="1"/>
          </rPr>
          <t>Veículo anterior: GOL – QLF-2044</t>
        </r>
      </text>
    </comment>
    <comment ref="E81" authorId="0">
      <text>
        <r>
          <rPr>
            <sz val="11"/>
            <color rgb="FF000000"/>
            <rFont val="Calibri"/>
            <family val="2"/>
            <charset val="1"/>
          </rPr>
          <t>A permuta ocorreu saindo da GESEA – era utilizado pelo motorista Jose Maria Junior.
Saída em: 05/04/19
Veículo lotado anteriormente na UNJA</t>
        </r>
      </text>
    </comment>
    <comment ref="G81" authorId="0">
      <text>
        <r>
          <rPr>
            <sz val="11"/>
            <color rgb="FF000000"/>
            <rFont val="Calibri"/>
            <family val="2"/>
            <charset val="1"/>
          </rPr>
          <t>A permuta ocorreu saindo da GESEA – era utilizado pelo motorista Jose Maria Junior.
Saída em: 05/04/19
Veículo lotado anteriormente na UNJA</t>
        </r>
      </text>
    </comment>
    <comment ref="S81" authorId="0">
      <text>
        <r>
          <rPr>
            <sz val="11"/>
            <color rgb="FF000000"/>
            <rFont val="Calibri"/>
            <family val="2"/>
            <charset val="1"/>
          </rPr>
          <t>Recebimento anterior: 07/07/19</t>
        </r>
      </text>
    </comment>
    <comment ref="D82" authorId="0">
      <text>
        <r>
          <rPr>
            <sz val="11"/>
            <color rgb="FF000000"/>
            <rFont val="Calibri"/>
            <family val="2"/>
            <charset val="1"/>
          </rPr>
          <t xml:space="preserve">SUBSTITUIU O VEÍCULO GOL: QWH-4010 DEFINITIVAMENTE </t>
        </r>
      </text>
    </comment>
    <comment ref="E82" authorId="0">
      <text>
        <r>
          <rPr>
            <sz val="11"/>
            <color rgb="FF000000"/>
            <rFont val="Calibri"/>
            <family val="2"/>
            <charset val="1"/>
          </rPr>
          <t>A permuta ocorreu saindo da UNJA/CCO – 
Saída em: 05/04/19
Transferido c/ Motorista para GECAM no dia 21.10.2019</t>
        </r>
      </text>
    </comment>
    <comment ref="G82" authorId="0">
      <text>
        <r>
          <rPr>
            <sz val="11"/>
            <color rgb="FF000000"/>
            <rFont val="Calibri"/>
            <family val="2"/>
            <charset val="1"/>
          </rPr>
          <t>A permuta ocorreu saindo da UNJA/CCO – 
Saída em: 05/04/19
Transferido c/ Motorista para GECAM no dia 21.10.2019</t>
        </r>
      </text>
    </comment>
    <comment ref="P82" authorId="0">
      <text>
        <r>
          <rPr>
            <sz val="11"/>
            <color rgb="FF000000"/>
            <rFont val="Calibri"/>
            <family val="2"/>
            <charset val="1"/>
          </rPr>
          <t>Usuario:
Substituindo o motorista Aristeu (motorista da Casal) iniciando suas atividades no setor a partir do dia 21/10/19</t>
        </r>
      </text>
    </comment>
    <comment ref="D83" authorId="0">
      <text>
        <r>
          <rPr>
            <sz val="11"/>
            <color rgb="FF000000"/>
            <rFont val="Calibri"/>
            <family val="2"/>
            <charset val="1"/>
          </rPr>
          <t>VEÍCULO SUBSTITUINDO O GOL DE PLACA QLG-8377
07/11/2019</t>
        </r>
      </text>
    </comment>
    <comment ref="E83" authorId="2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G83" authorId="2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C84" authorId="0">
      <text>
        <r>
          <rPr>
            <sz val="11"/>
            <color rgb="FF000000"/>
            <rFont val="Calibri"/>
            <family val="2"/>
            <charset val="1"/>
          </rPr>
          <t>Veículo anterior: Gol QLG-8347</t>
        </r>
      </text>
    </comment>
    <comment ref="S84" authorId="0">
      <text>
        <r>
          <rPr>
            <sz val="11"/>
            <color rgb="FF000000"/>
            <rFont val="Calibri"/>
            <family val="2"/>
            <charset val="1"/>
          </rPr>
          <t>Entrada do veículo anterior: 2/10/17</t>
        </r>
      </text>
    </comment>
    <comment ref="C85" authorId="0">
      <text>
        <r>
          <rPr>
            <sz val="11"/>
            <color rgb="FF000000"/>
            <rFont val="Calibri"/>
            <family val="2"/>
            <charset val="1"/>
          </rPr>
          <t>SAIU VEICULO PALIO QLB2914 EM 13.07.2018. VEICULO ESTAVA EM PODER DA LOCADORA PARA MANUTENÇÃO NO TANQUE DE COMBUSTIVEL QUE ESTAVA COM VAZAMENTO.</t>
        </r>
      </text>
    </comment>
    <comment ref="C86" authorId="0">
      <text>
        <r>
          <rPr>
            <sz val="11"/>
            <color rgb="FF000000"/>
            <rFont val="Calibri"/>
            <family val="2"/>
            <charset val="1"/>
          </rPr>
          <t>SAIU VEICULO PALIO QLA9025 EM 16.07.2018. VEICULO SEM AVARIAS.</t>
        </r>
      </text>
    </comment>
    <comment ref="P86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MARCIO JOSE SILVA DOS SANTOS</t>
        </r>
      </text>
    </comment>
    <comment ref="C88" authorId="4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CAMINHÃO MUNK</t>
        </r>
      </text>
    </comment>
    <comment ref="E88" authorId="2">
      <text>
        <r>
          <rPr>
            <b/>
            <sz val="9"/>
            <color indexed="81"/>
            <rFont val="Segoe UI"/>
            <family val="2"/>
          </rPr>
          <t>Veículo lotado anteriormente na SUPMAE</t>
        </r>
      </text>
    </comment>
    <comment ref="C89" authorId="0">
      <text>
        <r>
          <rPr>
            <sz val="11"/>
            <color rgb="FF000000"/>
            <rFont val="Calibri"/>
            <family val="2"/>
            <charset val="1"/>
          </rPr>
          <t>Veículo Substituido S10 – QLG-5739</t>
        </r>
      </text>
    </comment>
    <comment ref="E89" authorId="2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S89" authorId="0">
      <text>
        <r>
          <rPr>
            <sz val="11"/>
            <color rgb="FF000000"/>
            <rFont val="Calibri"/>
            <family val="2"/>
            <charset val="1"/>
          </rPr>
          <t>Veículo anterior: 
Data de Recebimento em: 7/12/16 – Saída em: 18/1219</t>
        </r>
      </text>
    </comment>
    <comment ref="D90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SUBSTITUIU DEFENITIVAMENTE O VEÍCULO: RGP-3A97 COSTA DOURADA</t>
        </r>
      </text>
    </comment>
    <comment ref="C91" authorId="4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CAMINHÃO TORRE</t>
        </r>
      </text>
    </comment>
    <comment ref="E91" authorId="2">
      <text>
        <r>
          <rPr>
            <b/>
            <sz val="9"/>
            <color indexed="81"/>
            <rFont val="Segoe UI"/>
            <family val="2"/>
          </rPr>
          <t>Veículo lotado anteriormente na SUPMAM</t>
        </r>
      </text>
    </comment>
    <comment ref="G91" authorId="2">
      <text>
        <r>
          <rPr>
            <b/>
            <sz val="9"/>
            <color indexed="81"/>
            <rFont val="Segoe UI"/>
            <family val="2"/>
          </rPr>
          <t>Veículo lotado anteriormente na SUPMAM</t>
        </r>
      </text>
    </comment>
    <comment ref="D92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SUBSTITUIU DOIS VEÍCUO DE PADRÕES INFERIORES: QLL-9588GOL/QWJ-8699 GOL 15/05/2023</t>
        </r>
      </text>
    </comment>
    <comment ref="C93" authorId="0">
      <text>
        <r>
          <rPr>
            <sz val="11"/>
            <color rgb="FF000000"/>
            <rFont val="Calibri"/>
            <family val="2"/>
            <charset val="1"/>
          </rPr>
          <t>VEICULO PALIO QLG0058 SUBSTITUIDO EM 14.11.2018 PELO GOL QLM4278</t>
        </r>
      </text>
    </comment>
    <comment ref="D93" authorId="1">
      <text>
        <r>
          <rPr>
            <b/>
            <sz val="9"/>
            <color indexed="81"/>
            <rFont val="Tahoma"/>
            <family val="2"/>
          </rPr>
          <t>Usuario:
Substituiu GOL QLM-4278 no dia 10/02</t>
        </r>
      </text>
    </comment>
    <comment ref="C94" authorId="0">
      <text>
        <r>
          <rPr>
            <sz val="11"/>
            <color rgb="FF000000"/>
            <rFont val="Calibri"/>
            <family val="2"/>
            <charset val="1"/>
          </rPr>
          <t>VEICULO SUBSTITUIDO PALIO PLACA ORI-3023, SUBSTITUIDO EM 20.07.2018. O MESMO ERA  LOCADO PELA PB SERVIÇOS E A PARTIR DESTA DATA SERÁ LOCADO PELA EQUILIBRIO.</t>
        </r>
      </text>
    </comment>
    <comment ref="C95" authorId="0">
      <text>
        <r>
          <rPr>
            <sz val="11"/>
            <color rgb="FF000000"/>
            <rFont val="Calibri"/>
            <family val="2"/>
            <charset val="1"/>
          </rPr>
          <t>VEÍCULO ENTROU NA FROTA EM 01.02.2019  COM DURAÇÃO DE 6 MESES.</t>
        </r>
      </text>
    </comment>
    <comment ref="D95" authorId="0">
      <text>
        <r>
          <rPr>
            <sz val="11"/>
            <color rgb="FF000000"/>
            <rFont val="Calibri"/>
            <family val="2"/>
            <charset val="1"/>
          </rPr>
          <t>Veículo substituido Gol QLI-3561 em 23.07.19
VEIO DA GESMET PARA SUPTRAN NO DIA 04/02/2021.</t>
        </r>
      </text>
    </comment>
    <comment ref="D96" authorId="0">
      <text>
        <r>
          <rPr>
            <sz val="11"/>
            <color rgb="FF000000"/>
            <rFont val="Calibri"/>
            <family val="2"/>
            <charset val="1"/>
          </rPr>
          <t>Veículo substituido GOL QLF-2094</t>
        </r>
      </text>
    </comment>
    <comment ref="S96" authorId="0">
      <text>
        <r>
          <rPr>
            <sz val="11"/>
            <color rgb="FF000000"/>
            <rFont val="Calibri"/>
            <family val="2"/>
            <charset val="1"/>
          </rPr>
          <t>Recebimento do veículo anterior: 6/7/2017</t>
        </r>
      </text>
    </comment>
    <comment ref="D97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QLI-6199 no dia 30/09 / SUBSTITUINDO AMAROK QLG-6866 no dia 02/09/2021 AS 13:40</t>
        </r>
      </text>
    </comment>
    <comment ref="E101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AMAROK (QWL-1689) SUBSTITUIU A S-10 (QLL-5015).
OROCH QLM-5277  FOI PARA GEDOP EM 13/05/2020.FAZENDO UMA PERMUTA COM A S10 QLL-5015.</t>
        </r>
      </text>
    </comment>
    <comment ref="G101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AMAROK (QWL-1689) SUBSTITUIU A S-10 (QLL-5015).
OROCH QLM-5277  FOI PARA GEDOP EM 13/05/2020.FAZENDO UMA PERMUTA COM A S10 QLL-5015.</t>
        </r>
      </text>
    </comment>
    <comment ref="C102" authorId="0">
      <text>
        <r>
          <rPr>
            <sz val="11"/>
            <color rgb="FF000000"/>
            <rFont val="Calibri"/>
            <family val="2"/>
            <charset val="1"/>
          </rPr>
          <t>Veículo substituido Amarok QLF-0411</t>
        </r>
      </text>
    </comment>
    <comment ref="E102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pertencia a SUPOMM.
</t>
        </r>
      </text>
    </comment>
    <comment ref="G102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pertencia a SUPOMM.
</t>
        </r>
      </text>
    </comment>
    <comment ref="P102" authorId="4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iniciou suas atividades no setor no dia 14/10/2020. motorista anterior DIOGO LUCIO LIMA BARBOSA.
MANOEL FOI REMANEJADO P/ ESSE VEÍCULO 01/08/2022.
</t>
        </r>
      </text>
    </comment>
    <comment ref="C103" authorId="0">
      <text>
        <r>
          <rPr>
            <sz val="11"/>
            <color rgb="FF000000"/>
            <rFont val="Calibri"/>
            <family val="2"/>
            <charset val="1"/>
          </rPr>
          <t>Veiculo Substituido: Amarok 2021</t>
        </r>
      </text>
    </comment>
    <comment ref="E103" authorId="2">
      <text>
        <r>
          <rPr>
            <b/>
            <sz val="9"/>
            <color indexed="81"/>
            <rFont val="Segoe UI"/>
            <family val="2"/>
          </rPr>
          <t>Veículo lotado anteriormente na SUPMAM</t>
        </r>
      </text>
    </comment>
    <comment ref="G103" authorId="2">
      <text>
        <r>
          <rPr>
            <b/>
            <sz val="9"/>
            <color indexed="81"/>
            <rFont val="Segoe UI"/>
            <family val="2"/>
          </rPr>
          <t>Veículo lotado anteriormente na SUPMAM</t>
        </r>
      </text>
    </comment>
    <comment ref="D10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AMAROK QLF-2011 com Bastante problema no dia 23/06.</t>
        </r>
      </text>
    </comment>
    <comment ref="C105" authorId="0">
      <text>
        <r>
          <rPr>
            <sz val="11"/>
            <color rgb="FF000000"/>
            <rFont val="Calibri"/>
            <family val="2"/>
            <charset val="1"/>
          </rPr>
          <t>USUÁRIO:AMAROK ORE-9863</t>
        </r>
      </text>
    </comment>
    <comment ref="D105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AMAROK QLE-4944 no dia 03/08.</t>
        </r>
      </text>
    </comment>
    <comment ref="C107" authorId="0">
      <text>
        <r>
          <rPr>
            <sz val="11"/>
            <color rgb="FF000000"/>
            <rFont val="Calibri"/>
            <family val="2"/>
            <charset val="1"/>
          </rPr>
          <t>USUÁRIO:PALIO QLJ-5030</t>
        </r>
      </text>
    </comment>
    <comment ref="D107" authorId="4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 O GOL QLH-8357 NO DIA 05/07/2022</t>
        </r>
      </text>
    </comment>
    <comment ref="C108" authorId="0">
      <text>
        <r>
          <rPr>
            <sz val="11"/>
            <color rgb="FF000000"/>
            <rFont val="Calibri"/>
            <family val="2"/>
            <charset val="1"/>
          </rPr>
          <t>USUÁRIO:PALIO QLJ-5030</t>
        </r>
      </text>
    </comment>
    <comment ref="D108" authorId="4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 O GOL QTT-9219 NO DIA 12/07/2022</t>
        </r>
      </text>
    </comment>
    <comment ref="P109" authorId="4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Iniciou suas atividades no setor no dia 13/10/2020. motorista anterior MARCIO ROBERTO</t>
        </r>
      </text>
    </comment>
    <comment ref="C110" authorId="0">
      <text>
        <r>
          <rPr>
            <sz val="11"/>
            <color rgb="FF000000"/>
            <rFont val="Calibri"/>
            <family val="2"/>
            <charset val="1"/>
          </rPr>
          <t>USUÁRIO:GOL QLI-4182</t>
        </r>
      </text>
    </comment>
    <comment ref="D111" authorId="0">
      <text>
        <r>
          <rPr>
            <sz val="11"/>
            <color rgb="FF000000"/>
            <rFont val="Calibri"/>
            <family val="2"/>
            <charset val="1"/>
          </rPr>
          <t>VEÍCULO COM ERRO (RGD3C56) NA PLACA E SENDO ALTERADO P/ RGO3C56. O VEÍCULO ENTROU NA FROTA MÊS 07/2022 E SENDO ALTERADO NO DIA 05/10/22. POR ANDREYSSON.
VEICULO ENTROU NA FROTA EM 24.10.2018 SUBSTITUINDO O GOL QLE4542.
GOL RGD3C56 SUBST O GOL QTT-6629 NO DIA 14/07/2022.</t>
        </r>
      </text>
    </comment>
    <comment ref="P112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EM 27/05/2022 O METUSAEL FOI DISPENSADO.
EM Substituindo Maciel Nogueira
no dia 25/09/2019.</t>
        </r>
      </text>
    </comment>
    <comment ref="C114" authorId="0">
      <text>
        <r>
          <rPr>
            <sz val="11"/>
            <color rgb="FF000000"/>
            <rFont val="Calibri"/>
            <family val="2"/>
            <charset val="1"/>
          </rPr>
          <t>USUÁRIO:Amarok ORE-9903</t>
        </r>
      </text>
    </comment>
    <comment ref="D114" authorId="0">
      <text>
        <r>
          <rPr>
            <sz val="11"/>
            <color rgb="FF000000"/>
            <rFont val="Calibri"/>
            <family val="2"/>
            <charset val="1"/>
          </rPr>
          <t>Substituindo Amarok QLF-2021 no dia 11/06.</t>
        </r>
      </text>
    </comment>
    <comment ref="D115" authorId="4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MÊS 04/22 FOI SUBSTITUIU O GOL OXN-0153</t>
        </r>
      </text>
    </comment>
    <comment ref="C117" authorId="0">
      <text>
        <r>
          <rPr>
            <sz val="11"/>
            <color rgb="FF000000"/>
            <rFont val="Calibri"/>
            <family val="2"/>
            <charset val="1"/>
          </rPr>
          <t>Substituto: Moto QLE-8219</t>
        </r>
      </text>
    </comment>
    <comment ref="D117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MOTO DE MESSIAS</t>
        </r>
      </text>
    </comment>
    <comment ref="S117" authorId="0">
      <text>
        <r>
          <rPr>
            <sz val="11"/>
            <color rgb="FF000000"/>
            <rFont val="Calibri"/>
            <family val="2"/>
            <charset val="1"/>
          </rPr>
          <t>Entrada do veículo anterior: 23/11/16</t>
        </r>
      </text>
    </comment>
    <comment ref="D118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vindo da UNFA Substuindo a MOTO de placa QLI-2896</t>
        </r>
      </text>
    </comment>
    <comment ref="D119" authorId="0">
      <text>
        <r>
          <rPr>
            <sz val="11"/>
            <color rgb="FF000000"/>
            <rFont val="Calibri"/>
            <family val="2"/>
            <charset val="1"/>
          </rPr>
          <t>Veículo substituido: Moto QLE-8249</t>
        </r>
      </text>
    </comment>
    <comment ref="S119" authorId="0">
      <text>
        <r>
          <rPr>
            <sz val="11"/>
            <color rgb="FF000000"/>
            <rFont val="Calibri"/>
            <family val="2"/>
            <charset val="1"/>
          </rPr>
          <t>Entrada do veículo anterior: 21/11/2016</t>
        </r>
      </text>
    </comment>
    <comment ref="B120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sendo faturado por padrão E3 ( SAVEIRO Simples )
</t>
        </r>
      </text>
    </comment>
    <comment ref="C120" authorId="0">
      <text>
        <r>
          <rPr>
            <sz val="11"/>
            <color rgb="FF000000"/>
            <rFont val="Calibri"/>
            <family val="2"/>
            <charset val="1"/>
          </rPr>
          <t>SAVEIRO ESTENDIDA Veículo substituido:
Moto QLC-8476</t>
        </r>
      </text>
    </comment>
    <comment ref="D120" authorId="1">
      <text>
        <r>
          <rPr>
            <b/>
            <sz val="9"/>
            <color indexed="81"/>
            <rFont val="Tahoma"/>
            <family val="2"/>
          </rPr>
          <t>SUBSTITUIU O VEÍCULO: QWG-5222 EM 13/06/2023 DA MESMA LOCADORA</t>
        </r>
      </text>
    </comment>
    <comment ref="S120" authorId="0">
      <text>
        <r>
          <rPr>
            <sz val="11"/>
            <color rgb="FF000000"/>
            <rFont val="Calibri"/>
            <family val="2"/>
            <charset val="1"/>
          </rPr>
          <t>Vencimento da anterior: 6/9/2016</t>
        </r>
      </text>
    </comment>
    <comment ref="D121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Veículo substituido: Moto QLL-4220 no dia 27/02.</t>
        </r>
      </text>
    </comment>
    <comment ref="D122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Substituindo: MOTO QLI-1139 no dia 27/02.</t>
        </r>
      </text>
    </comment>
    <comment ref="C123" authorId="0">
      <text>
        <r>
          <rPr>
            <sz val="11"/>
            <color rgb="FF000000"/>
            <rFont val="Calibri"/>
            <family val="2"/>
            <charset val="1"/>
          </rPr>
          <t>Veículo substituido: 
SANDERO – QLF-8565</t>
        </r>
      </text>
    </comment>
    <comment ref="D123" authorId="4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Veiculo substituiu o gol  qwj-6099 dia 21/12/2022 
</t>
        </r>
      </text>
    </comment>
    <comment ref="D12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QLG-9842 no dia 31/07.</t>
        </r>
      </text>
    </comment>
    <comment ref="D125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QLG-9852 NO DIA 12/08/20</t>
        </r>
      </text>
    </comment>
    <comment ref="D126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QLG-9822 no dia 31/07.</t>
        </r>
      </text>
    </comment>
    <comment ref="D127" authorId="0">
      <text>
        <r>
          <rPr>
            <sz val="11"/>
            <color rgb="FF000000"/>
            <rFont val="Calibri"/>
            <family val="2"/>
            <charset val="1"/>
          </rPr>
          <t>NO DIA 05/06/2022 ESSE GOL FOI PARA SAS.
VEÍCULO SUBSTITUINDO SANDERO QLE-6119
NO DIA 20/06/2022 O GOL SAC6E55 SUBSTITUIU O GOL QLM-9114</t>
        </r>
      </text>
    </comment>
    <comment ref="D128" authorId="0">
      <text>
        <r>
          <rPr>
            <sz val="11"/>
            <color rgb="FF000000"/>
            <rFont val="Calibri"/>
            <family val="2"/>
            <charset val="1"/>
          </rPr>
          <t>Substuindo MOTO QLK-6267 no dia 31/07.</t>
        </r>
      </text>
    </comment>
    <comment ref="D129" authorId="0">
      <text>
        <r>
          <rPr>
            <sz val="11"/>
            <color rgb="FF000000"/>
            <rFont val="Calibri"/>
            <family val="2"/>
            <charset val="1"/>
          </rPr>
          <t>Substituindo MOTO QLK-6277 no dia 31/07.</t>
        </r>
      </text>
    </comment>
    <comment ref="D130" authorId="0">
      <text>
        <r>
          <rPr>
            <sz val="11"/>
            <color rgb="FF000000"/>
            <rFont val="Calibri"/>
            <family val="2"/>
            <charset val="1"/>
          </rPr>
          <t>Substituindo MOTO QLM-7048 no dia 31/07.</t>
        </r>
      </text>
    </comment>
    <comment ref="D131" authorId="0">
      <text>
        <r>
          <rPr>
            <sz val="11"/>
            <color rgb="FF000000"/>
            <rFont val="Calibri"/>
            <family val="2"/>
            <charset val="1"/>
          </rPr>
          <t>Substuindo MOTO QLM-7068 no dia 31/07.</t>
        </r>
      </text>
    </comment>
    <comment ref="D132" authorId="0">
      <text>
        <r>
          <rPr>
            <sz val="11"/>
            <color rgb="FF000000"/>
            <rFont val="Calibri"/>
            <family val="2"/>
            <charset val="1"/>
          </rPr>
          <t>SUBSTITUINDO VEÍCULO ORM-9741 NO DIA 03.01.2019</t>
        </r>
      </text>
    </comment>
    <comment ref="D133" authorId="0">
      <text>
        <r>
          <rPr>
            <sz val="11"/>
            <color rgb="FF000000"/>
            <rFont val="Calibri"/>
            <family val="2"/>
            <charset val="1"/>
          </rPr>
          <t>SUBSTITUINDO VEICULO ORM-9751 NO DIA 03.01.2019</t>
        </r>
      </text>
    </comment>
    <comment ref="D134" authorId="0">
      <text>
        <r>
          <rPr>
            <sz val="11"/>
            <color rgb="FF000000"/>
            <rFont val="Calibri"/>
            <family val="2"/>
            <charset val="1"/>
          </rPr>
          <t>VEÍCULO SUBSTITUINDO OXN-8396, EM 14.02.2019</t>
        </r>
      </text>
    </comment>
    <comment ref="D135" authorId="0">
      <text>
        <r>
          <rPr>
            <sz val="11"/>
            <color rgb="FF000000"/>
            <rFont val="Calibri"/>
            <family val="2"/>
            <charset val="1"/>
          </rPr>
          <t>SUBSTITUINDO VEÍCULO OXN-8316 NO DIA 03.01.2019</t>
        </r>
      </text>
    </comment>
    <comment ref="D136" authorId="0">
      <text>
        <r>
          <rPr>
            <sz val="11"/>
            <color rgb="FF000000"/>
            <rFont val="Calibri"/>
            <family val="2"/>
            <charset val="1"/>
          </rPr>
          <t>SUBSTITUINDO VEÍCULO ORH-3742 NO DIA 03.01.2019</t>
        </r>
      </text>
    </comment>
    <comment ref="D137" authorId="0">
      <text>
        <r>
          <rPr>
            <sz val="11"/>
            <color rgb="FF000000"/>
            <rFont val="Calibri"/>
            <family val="2"/>
            <charset val="1"/>
          </rPr>
          <t>VEÍCULO SUBSITUINDO OXN-8326, EM 14.02.2019</t>
        </r>
      </text>
    </comment>
    <comment ref="D139" authorId="4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esse veículo zerou o km por motivo de troca de panel.
Data 10/05/2022</t>
        </r>
      </text>
    </comment>
    <comment ref="D140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QLH-6414 no dia 10/06/2021</t>
        </r>
      </text>
    </comment>
    <comment ref="E140" authorId="0">
      <text>
        <r>
          <rPr>
            <sz val="11"/>
            <color rgb="FF000000"/>
            <rFont val="Calibri"/>
            <family val="2"/>
            <charset val="1"/>
          </rPr>
          <t>Falar com Amaro Silva e com chefe do núcleo (conveniado da Prefeitura) José Paulino O. Júnior</t>
        </r>
      </text>
    </comment>
    <comment ref="G140" authorId="0">
      <text>
        <r>
          <rPr>
            <sz val="11"/>
            <color rgb="FF000000"/>
            <rFont val="Calibri"/>
            <family val="2"/>
            <charset val="1"/>
          </rPr>
          <t>Falar com Amaro Silva e com chefe do núcleo (conveniado da Prefeitura) José Paulino O. Júnior</t>
        </r>
      </text>
    </comment>
    <comment ref="D141" authorId="0">
      <text>
        <r>
          <rPr>
            <sz val="11"/>
            <color rgb="FF000000"/>
            <rFont val="Calibri"/>
            <family val="2"/>
            <charset val="1"/>
          </rPr>
          <t>SUBSTITUINDO O VEÍCULO ORH-0068 HONDA /150 ANO 2014/2015 CRLV 011535711463 ENTRADA:
6/12/15
SAÍDA
 18.09.18</t>
        </r>
      </text>
    </comment>
    <comment ref="D142" authorId="0">
      <text>
        <r>
          <rPr>
            <sz val="11"/>
            <color rgb="FF000000"/>
            <rFont val="Calibri"/>
            <family val="2"/>
            <charset val="1"/>
          </rPr>
          <t>SUBSTITUINDO O VEÍCULO ORH-0058 HONDA /150 ANO 2014/2015 CRLV 011535711455 ENTRADA:
NÃO INFORMADA
SAÍDA
 18.09.18</t>
        </r>
      </text>
    </comment>
    <comment ref="D14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QLL-2683 no dia 10/06/2021</t>
        </r>
      </text>
    </comment>
    <comment ref="D145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QLL-2693 no dia 10/06/2021</t>
        </r>
      </text>
    </comment>
    <comment ref="D146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QLL-0893 no dia 10/06/2021</t>
        </r>
      </text>
    </comment>
    <comment ref="D149" authorId="0">
      <text>
        <r>
          <rPr>
            <sz val="11"/>
            <color rgb="FF000000"/>
            <rFont val="Calibri"/>
            <family val="2"/>
            <charset val="1"/>
          </rPr>
          <t>MOTO SUBSTITUINDO A MOTO DE PLACA QLD-2082 NO DIA 31/10/2019</t>
        </r>
      </text>
    </comment>
    <comment ref="D150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substituindo: MOTO QLD-2092.</t>
        </r>
      </text>
    </comment>
    <comment ref="D152" authorId="0">
      <text>
        <r>
          <rPr>
            <sz val="11"/>
            <color rgb="FF000000"/>
            <rFont val="Calibri"/>
            <family val="2"/>
            <charset val="1"/>
          </rPr>
          <t>VEÍCULO SUBSTITUINDO QLC-8406, EM 14.02.2019</t>
        </r>
      </text>
    </comment>
    <comment ref="D153" authorId="0">
      <text>
        <r>
          <rPr>
            <sz val="11"/>
            <color rgb="FF000000"/>
            <rFont val="Calibri"/>
            <family val="2"/>
            <charset val="1"/>
          </rPr>
          <t>VEÍCULO SUBSTITUINDO QLC-8426, EM 14.02.2019</t>
        </r>
      </text>
    </comment>
    <comment ref="D154" authorId="0">
      <text>
        <r>
          <rPr>
            <sz val="11"/>
            <color rgb="FF000000"/>
            <rFont val="Calibri"/>
            <family val="2"/>
            <charset val="1"/>
          </rPr>
          <t>VEÍCULO SUBSTITUINDO QLC-8436, EM 14.02.2019</t>
        </r>
      </text>
    </comment>
    <comment ref="D155" authorId="0">
      <text>
        <r>
          <rPr>
            <sz val="11"/>
            <color rgb="FF000000"/>
            <rFont val="Calibri"/>
            <family val="2"/>
            <charset val="1"/>
          </rPr>
          <t>VEÍCULO SUBSTITUINDO OXN-8346, EM 14.02.2019</t>
        </r>
      </text>
    </comment>
    <comment ref="D156" authorId="0">
      <text>
        <r>
          <rPr>
            <sz val="11"/>
            <color rgb="FF000000"/>
            <rFont val="Calibri"/>
            <family val="2"/>
            <charset val="1"/>
          </rPr>
          <t>VEÍCULO SUBSTITUINDO OXN-8356, EM 14.02.2019</t>
        </r>
      </text>
    </comment>
    <comment ref="D157" authorId="0">
      <text>
        <r>
          <rPr>
            <sz val="11"/>
            <color rgb="FF000000"/>
            <rFont val="Calibri"/>
            <family val="2"/>
            <charset val="1"/>
          </rPr>
          <t>VEÍCULO SUBSTITUINDO ORG-7164, EM 14.02.2019</t>
        </r>
      </text>
    </comment>
    <comment ref="D158" authorId="0">
      <text>
        <r>
          <rPr>
            <sz val="11"/>
            <color rgb="FF000000"/>
            <rFont val="Calibri"/>
            <family val="2"/>
            <charset val="1"/>
          </rPr>
          <t>VEÍCULO SUBSTITUINDO ORG-7184, EM 14.02.2019</t>
        </r>
      </text>
    </comment>
    <comment ref="D159" authorId="0">
      <text>
        <r>
          <rPr>
            <sz val="11"/>
            <color rgb="FF000000"/>
            <rFont val="Calibri"/>
            <family val="2"/>
            <charset val="1"/>
          </rPr>
          <t>VÉICULO SUBSITUINDO ORG-7194, EM 14.02.2019</t>
        </r>
      </text>
    </comment>
    <comment ref="C160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FAZENDO PERMUTA SAINDO DA UNJA, INDO PRA UNSERT DIA 27/04/21.</t>
        </r>
      </text>
    </comment>
    <comment ref="D160" authorId="1">
      <text>
        <r>
          <rPr>
            <b/>
            <sz val="9"/>
            <color indexed="81"/>
            <rFont val="Tahoma"/>
            <family val="2"/>
          </rPr>
          <t>VEÍCULO ANTERIOR: QLK-6691
VEÍCULO ATUAL: QWL-3244
DATA: 05/02/2020</t>
        </r>
      </text>
    </comment>
    <comment ref="D161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SUBSTITUIU A SAVEIRO RGU-1G51 COSTA DOURADA</t>
        </r>
      </text>
    </comment>
    <comment ref="C162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FAZENDO PERMUTA SAINDO DA UNJA, INDO PRA UNSERT DIA 27/04/21.</t>
        </r>
      </text>
    </comment>
  </commentList>
</comments>
</file>

<file path=xl/comments2.xml><?xml version="1.0" encoding="utf-8"?>
<comments xmlns="http://schemas.openxmlformats.org/spreadsheetml/2006/main">
  <authors>
    <author>usuário</author>
    <author/>
    <author>USUÁRIO</author>
    <author>Usuário</author>
  </authors>
  <commentList>
    <comment ref="C4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foi devolvido definitivamente.</t>
        </r>
      </text>
    </comment>
    <comment ref="C5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foi substituído por amarok qle-4432 suptra.</t>
        </r>
      </text>
    </comment>
    <comment ref="C6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foi para conserto e retornou no dia 28/10/2021.</t>
        </r>
      </text>
    </comment>
    <comment ref="C7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em conserto</t>
        </r>
      </text>
    </comment>
    <comment ref="C8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foi definitivamento devolvido</t>
        </r>
      </text>
    </comment>
    <comment ref="C13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saiu de manutenção dia 04/01/2022.</t>
        </r>
      </text>
    </comment>
    <comment ref="G14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SUBSTITUIU NO DIA 13/12/2021.</t>
        </r>
      </text>
    </comment>
    <comment ref="G15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SPACEFOX FOI ENTREGUE A LOCADORA NO DIA 22/01/2020.</t>
        </r>
      </text>
    </comment>
    <comment ref="C87" authorId="1">
      <text>
        <r>
          <rPr>
            <sz val="11"/>
            <color rgb="FF000000"/>
            <rFont val="Calibri"/>
            <family val="2"/>
            <charset val="1"/>
          </rPr>
          <t>VEICULOS ALAVANCAR</t>
        </r>
      </text>
    </comment>
    <comment ref="C129" authorId="1">
      <text>
        <r>
          <rPr>
            <sz val="11"/>
            <color rgb="FF000000"/>
            <rFont val="Calibri"/>
            <family val="2"/>
            <charset val="1"/>
          </rPr>
          <t>Veículo substituido QLJ-8602 em 24.07.2019</t>
        </r>
      </text>
    </comment>
    <comment ref="C130" authorId="1">
      <text>
        <r>
          <rPr>
            <sz val="11"/>
            <color rgb="FF000000"/>
            <rFont val="Calibri"/>
            <family val="2"/>
            <charset val="1"/>
          </rPr>
          <t>SUBSTITUI O VERSAS QTT-9158 NO DIA 06/09/2022.
Substituido temporariamente pela Amarok de placa QLG-9227
-
Versa QLG-4248
Entrada: 25.09.17</t>
        </r>
      </text>
    </comment>
    <comment ref="C134" authorId="2">
      <text>
        <r>
          <rPr>
            <b/>
            <sz val="9"/>
            <color indexed="81"/>
            <rFont val="Tahoma"/>
            <family val="2"/>
          </rPr>
          <t>USUÁRIO: 
Substituiu veiculo GOL QLK-8054 No dia 10/02.</t>
        </r>
        <r>
          <rPr>
            <sz val="9"/>
            <color indexed="81"/>
            <rFont val="Tahoma"/>
            <family val="2"/>
          </rPr>
          <t xml:space="preserve">
VEÍCULO PERTENCEU A FROTA DA UNJA ATÉ  AS 10:00H DO DIA 13/04/2020.</t>
        </r>
      </text>
    </comment>
    <comment ref="C209" authorId="3">
      <text>
        <r>
          <rPr>
            <b/>
            <sz val="9"/>
            <color indexed="81"/>
            <rFont val="Segoe UI"/>
            <family val="2"/>
          </rPr>
          <t xml:space="preserve">Veículo lotado anteriomente na UNFA
</t>
        </r>
      </text>
    </comment>
  </commentList>
</comments>
</file>

<file path=xl/sharedStrings.xml><?xml version="1.0" encoding="utf-8"?>
<sst xmlns="http://schemas.openxmlformats.org/spreadsheetml/2006/main" count="4408" uniqueCount="1012">
  <si>
    <t>Nº</t>
  </si>
  <si>
    <t>PADRÃO</t>
  </si>
  <si>
    <t>VEÍCULO</t>
  </si>
  <si>
    <t>PLACA</t>
  </si>
  <si>
    <t>PREÇO POR VEÍCULO</t>
  </si>
  <si>
    <t>MÃO DE OBRA</t>
  </si>
  <si>
    <t>MOTORISTA</t>
  </si>
  <si>
    <t>ANO DO VEÍCULO</t>
  </si>
  <si>
    <t>RECEBIMENTO DE VEÍCULO</t>
  </si>
  <si>
    <t>FORD/KA</t>
  </si>
  <si>
    <t>-</t>
  </si>
  <si>
    <t>Denisson de Lima</t>
  </si>
  <si>
    <t>2018/2018</t>
  </si>
  <si>
    <t>PRATA</t>
  </si>
  <si>
    <t>GOL</t>
  </si>
  <si>
    <t>BRANCA</t>
  </si>
  <si>
    <t>CAMINHÃO</t>
  </si>
  <si>
    <t>FROTA PROPRIA</t>
  </si>
  <si>
    <t>MOTO</t>
  </si>
  <si>
    <t>MUW-1569</t>
  </si>
  <si>
    <t>MUR-8878</t>
  </si>
  <si>
    <t>AZUL</t>
  </si>
  <si>
    <t>AMAROK</t>
  </si>
  <si>
    <t>2018/2019</t>
  </si>
  <si>
    <t>QTT-5057</t>
  </si>
  <si>
    <t>2019/2019</t>
  </si>
  <si>
    <t>SAVEIRO</t>
  </si>
  <si>
    <t>FRONTIER</t>
  </si>
  <si>
    <t>QTT-6H71</t>
  </si>
  <si>
    <t>2020/2020</t>
  </si>
  <si>
    <t>QTT-5027</t>
  </si>
  <si>
    <t>2019/2020</t>
  </si>
  <si>
    <t>QTT-9339</t>
  </si>
  <si>
    <t>OROCH</t>
  </si>
  <si>
    <t>RGQ-1G51</t>
  </si>
  <si>
    <t>2020/2021</t>
  </si>
  <si>
    <t>QLH-0395</t>
  </si>
  <si>
    <t>GEDOP</t>
  </si>
  <si>
    <t>CINZA</t>
  </si>
  <si>
    <t>PND-2G72</t>
  </si>
  <si>
    <t>JOSIVAL MARIO DA SILVA</t>
  </si>
  <si>
    <t>QGR-3F85</t>
  </si>
  <si>
    <t>QWI-7H22</t>
  </si>
  <si>
    <t>QWJ-7127</t>
  </si>
  <si>
    <t>ONIX</t>
  </si>
  <si>
    <t>VPO</t>
  </si>
  <si>
    <t>TOTAL</t>
  </si>
  <si>
    <t>TOTAL GERAL</t>
  </si>
  <si>
    <t>VPC</t>
  </si>
  <si>
    <t>QLH-8185</t>
  </si>
  <si>
    <t>QWG-8216</t>
  </si>
  <si>
    <t>QLG-9227</t>
  </si>
  <si>
    <t>2017/2017</t>
  </si>
  <si>
    <t>SUPTRAN</t>
  </si>
  <si>
    <t>JADIEL</t>
  </si>
  <si>
    <t>QLH-2035</t>
  </si>
  <si>
    <t>2017/2018</t>
  </si>
  <si>
    <t>PRETA</t>
  </si>
  <si>
    <t>QWK-0799</t>
  </si>
  <si>
    <t>GESEA</t>
  </si>
  <si>
    <t>GERSON DE OLIVEIRA LIMA</t>
  </si>
  <si>
    <t>ORL-8954</t>
  </si>
  <si>
    <t>JOSÉ AILTON GOMES DA SILVA</t>
  </si>
  <si>
    <t>ORM-3962</t>
  </si>
  <si>
    <t>ORM-5402</t>
  </si>
  <si>
    <t>QLG-6944</t>
  </si>
  <si>
    <t>QLM-4189</t>
  </si>
  <si>
    <t>ORM-0324</t>
  </si>
  <si>
    <t>ORL-9424</t>
  </si>
  <si>
    <t>QLL-9578</t>
  </si>
  <si>
    <t>BRANCO</t>
  </si>
  <si>
    <t>ORM-0644</t>
  </si>
  <si>
    <t>QLL-9568</t>
  </si>
  <si>
    <t>SAC-3F38</t>
  </si>
  <si>
    <t>2022/2023</t>
  </si>
  <si>
    <t>ORI-5983</t>
  </si>
  <si>
    <t>2021/2021</t>
  </si>
  <si>
    <t>2021/2022</t>
  </si>
  <si>
    <t>SUPCAD</t>
  </si>
  <si>
    <t>S10</t>
  </si>
  <si>
    <t>DP</t>
  </si>
  <si>
    <t>DUSTER</t>
  </si>
  <si>
    <t>VPE</t>
  </si>
  <si>
    <t>QWG-6F73</t>
  </si>
  <si>
    <t>QWG-6H13</t>
  </si>
  <si>
    <t>QLM-6017</t>
  </si>
  <si>
    <t>QLM-5987</t>
  </si>
  <si>
    <t>QLL-8717</t>
  </si>
  <si>
    <t>QLM-2157</t>
  </si>
  <si>
    <t>QLG-7254</t>
  </si>
  <si>
    <t>QLG-7244</t>
  </si>
  <si>
    <t>STRADA</t>
  </si>
  <si>
    <t>QTT-6932</t>
  </si>
  <si>
    <t>QWG-6F83</t>
  </si>
  <si>
    <t>QWI-0788</t>
  </si>
  <si>
    <t>JOSE MARIA DE LIMA BONFIM JUNIOR</t>
  </si>
  <si>
    <t>QWH-3990</t>
  </si>
  <si>
    <t>QWH-3960</t>
  </si>
  <si>
    <t>MARCIO DUARTE TORRES</t>
  </si>
  <si>
    <t>QWG-6897</t>
  </si>
  <si>
    <t>GEQPRO</t>
  </si>
  <si>
    <t>THIAGO MENEZES DA SILVA</t>
  </si>
  <si>
    <t>GESUP</t>
  </si>
  <si>
    <t>JONATAS BATISTA DOS SANTOS</t>
  </si>
  <si>
    <t>NNS-6968</t>
  </si>
  <si>
    <t>ÍTALO OLIVEIRA DE BARROS</t>
  </si>
  <si>
    <t>2009/2010</t>
  </si>
  <si>
    <t>NNS-6988</t>
  </si>
  <si>
    <t>L200</t>
  </si>
  <si>
    <t>QWL-8168</t>
  </si>
  <si>
    <t>GETIN</t>
  </si>
  <si>
    <t>RGP-7C51</t>
  </si>
  <si>
    <t>QLJ-0314</t>
  </si>
  <si>
    <t>QWG-6597</t>
  </si>
  <si>
    <t>SÉRGIO LUÍS DA SILVA</t>
  </si>
  <si>
    <t>QWI-0588</t>
  </si>
  <si>
    <t>BPA</t>
  </si>
  <si>
    <t>2015/2016</t>
  </si>
  <si>
    <t>QWI-1689</t>
  </si>
  <si>
    <t>QWK-3977</t>
  </si>
  <si>
    <t>QWI-5659</t>
  </si>
  <si>
    <t>QLL-4985</t>
  </si>
  <si>
    <t>QWG-9225</t>
  </si>
  <si>
    <t>GEMEM</t>
  </si>
  <si>
    <t>RGP-3I73</t>
  </si>
  <si>
    <t>ADALVERLON DA SILVA SANTOS</t>
  </si>
  <si>
    <t>RGP-3I23</t>
  </si>
  <si>
    <t>FLAVIO HENRIQUE CORREIA</t>
  </si>
  <si>
    <t>RGP-3J13</t>
  </si>
  <si>
    <t>ORM-7593</t>
  </si>
  <si>
    <t>JOSE LUCIANO M. FERREIRA</t>
  </si>
  <si>
    <t>QLA-0202</t>
  </si>
  <si>
    <t>QWJ-5279</t>
  </si>
  <si>
    <t>QWI-1346</t>
  </si>
  <si>
    <t>QWH-5370</t>
  </si>
  <si>
    <t>QWH-3J92</t>
  </si>
  <si>
    <t>QWH-3I92</t>
  </si>
  <si>
    <t>QWJ-1F81</t>
  </si>
  <si>
    <t>QWL-3E01</t>
  </si>
  <si>
    <t>QWJ-1F71</t>
  </si>
  <si>
    <t>QWK-5J61</t>
  </si>
  <si>
    <t>QWK-5J81</t>
  </si>
  <si>
    <t>QWK-5J91</t>
  </si>
  <si>
    <t>QWK-9C01</t>
  </si>
  <si>
    <t>ORF-8973</t>
  </si>
  <si>
    <t>QLA-5599</t>
  </si>
  <si>
    <t>QLM-8323</t>
  </si>
  <si>
    <t>QLB-1367</t>
  </si>
  <si>
    <t>QLB-5590</t>
  </si>
  <si>
    <t>QLM-8273</t>
  </si>
  <si>
    <t>QLI-0674</t>
  </si>
  <si>
    <t>QLH-5204</t>
  </si>
  <si>
    <t>RGQ-5E53</t>
  </si>
  <si>
    <t>QLJ-7247</t>
  </si>
  <si>
    <t>QLJ-7207</t>
  </si>
  <si>
    <t>QLH-8824</t>
  </si>
  <si>
    <t>RGT-2I53</t>
  </si>
  <si>
    <t>RGT-2I63</t>
  </si>
  <si>
    <t>RGT-2I33</t>
  </si>
  <si>
    <t>QLH-8834</t>
  </si>
  <si>
    <t>QWJ-6470</t>
  </si>
  <si>
    <t>QWG-7A83</t>
  </si>
  <si>
    <t>QLH-0654</t>
  </si>
  <si>
    <t>QLI-5803</t>
  </si>
  <si>
    <t>QLM-8413</t>
  </si>
  <si>
    <t>QLH-2304</t>
  </si>
  <si>
    <t>QLH-1724</t>
  </si>
  <si>
    <t>QLH-1844</t>
  </si>
  <si>
    <t>QLH-1424</t>
  </si>
  <si>
    <t>QLH-1514</t>
  </si>
  <si>
    <t>QLH-1594</t>
  </si>
  <si>
    <t>QWL-3244</t>
  </si>
  <si>
    <t>QWH-7356</t>
  </si>
  <si>
    <t>POLO</t>
  </si>
  <si>
    <t>LOCADORA</t>
  </si>
  <si>
    <t>EQUILIBRIO</t>
  </si>
  <si>
    <t>PEGASUS</t>
  </si>
  <si>
    <t>OK</t>
  </si>
  <si>
    <t>STYLE</t>
  </si>
  <si>
    <t>BRASCAR</t>
  </si>
  <si>
    <t>SÃO SEBASTIÃO</t>
  </si>
  <si>
    <t>AMERICA</t>
  </si>
  <si>
    <t>RMM</t>
  </si>
  <si>
    <t>GEPROM</t>
  </si>
  <si>
    <t>SAS</t>
  </si>
  <si>
    <t>GEROC</t>
  </si>
  <si>
    <t>SERRANA</t>
  </si>
  <si>
    <t>AGRESTE</t>
  </si>
  <si>
    <t>JOSÉ NIRALDO PEREIRA</t>
  </si>
  <si>
    <t>SAA-3H68</t>
  </si>
  <si>
    <t>CAMINHÃO MUNK</t>
  </si>
  <si>
    <t xml:space="preserve">RMM </t>
  </si>
  <si>
    <t>SAE-0I09</t>
  </si>
  <si>
    <t>QLK-0C68</t>
  </si>
  <si>
    <t>SAE-2F00</t>
  </si>
  <si>
    <t>CTZL</t>
  </si>
  <si>
    <t>QWG-8344</t>
  </si>
  <si>
    <t>ORL-9724</t>
  </si>
  <si>
    <t>QWL-6754</t>
  </si>
  <si>
    <t xml:space="preserve">VIRTUS </t>
  </si>
  <si>
    <t>RGT-5C18</t>
  </si>
  <si>
    <t>SAI-1I78</t>
  </si>
  <si>
    <t>SAJ-0J28</t>
  </si>
  <si>
    <t>SAJ-0J38</t>
  </si>
  <si>
    <t>SAJ-4J48</t>
  </si>
  <si>
    <t>SAJ-0J18</t>
  </si>
  <si>
    <t>SAB-0B96</t>
  </si>
  <si>
    <t>SAB-0F80</t>
  </si>
  <si>
    <t>RGT-1B80</t>
  </si>
  <si>
    <t xml:space="preserve"> SAA-5E51</t>
  </si>
  <si>
    <t>RVT-8A23</t>
  </si>
  <si>
    <t>SAE-7H17</t>
  </si>
  <si>
    <t>QWJ-2J91</t>
  </si>
  <si>
    <t>SAD-3H26</t>
  </si>
  <si>
    <t>2022/2022</t>
  </si>
  <si>
    <t>SAD-8J59</t>
  </si>
  <si>
    <t>SAJ-8I48</t>
  </si>
  <si>
    <t>SAJ-1H48</t>
  </si>
  <si>
    <t>QLM-4550</t>
  </si>
  <si>
    <t>SAE-7D87</t>
  </si>
  <si>
    <t>PETHERSON KEVIN LAURENTINO DA SILVA</t>
  </si>
  <si>
    <t>ORG-9684</t>
  </si>
  <si>
    <t xml:space="preserve"> FABIO</t>
  </si>
  <si>
    <t>QWK-2267</t>
  </si>
  <si>
    <t>SUPERINTENDENCIA</t>
  </si>
  <si>
    <t>GERENCIA</t>
  </si>
  <si>
    <t>SUPERVISÃO</t>
  </si>
  <si>
    <t>DIRETORIA</t>
  </si>
  <si>
    <t>LOCADORAS</t>
  </si>
  <si>
    <t>CPSE</t>
  </si>
  <si>
    <t>GEPROC</t>
  </si>
  <si>
    <t>PB</t>
  </si>
  <si>
    <t>CTAS</t>
  </si>
  <si>
    <t>CPLE</t>
  </si>
  <si>
    <t>SUPSER1</t>
  </si>
  <si>
    <t>FLEXEIRAS</t>
  </si>
  <si>
    <t>GEPOR 3</t>
  </si>
  <si>
    <t>COORDENACAO</t>
  </si>
  <si>
    <t xml:space="preserve">GEPROC </t>
  </si>
  <si>
    <t>SUPRM 1</t>
  </si>
  <si>
    <t>SUPRM 2</t>
  </si>
  <si>
    <t>SUPRM 3</t>
  </si>
  <si>
    <t>SUPETR</t>
  </si>
  <si>
    <t>CPCA</t>
  </si>
  <si>
    <t>CPCR</t>
  </si>
  <si>
    <t>SULOS</t>
  </si>
  <si>
    <t>SUMAQ</t>
  </si>
  <si>
    <t>SUNES</t>
  </si>
  <si>
    <t>DOADO</t>
  </si>
  <si>
    <t>CDO</t>
  </si>
  <si>
    <t>SUFIC</t>
  </si>
  <si>
    <t xml:space="preserve"> VPC</t>
  </si>
  <si>
    <t xml:space="preserve">SUTEC </t>
  </si>
  <si>
    <t>SUDEO</t>
  </si>
  <si>
    <t>SUPGET</t>
  </si>
  <si>
    <t>SUPECOM</t>
  </si>
  <si>
    <t>RGQ-2G90</t>
  </si>
  <si>
    <t>GEOPE</t>
  </si>
  <si>
    <t>SUPECE</t>
  </si>
  <si>
    <t>CTR</t>
  </si>
  <si>
    <t>GEOPE/GEROC</t>
  </si>
  <si>
    <t>CCO1</t>
  </si>
  <si>
    <t>COST</t>
  </si>
  <si>
    <t>CANAPI</t>
  </si>
  <si>
    <t>COAG</t>
  </si>
  <si>
    <t>IGREJA NOVA</t>
  </si>
  <si>
    <t>TRAIPU</t>
  </si>
  <si>
    <t>CRAIBAS</t>
  </si>
  <si>
    <t>COBL</t>
  </si>
  <si>
    <t>BATALHA</t>
  </si>
  <si>
    <t>MAJOR IZIDORO</t>
  </si>
  <si>
    <t>OLIVENÇA</t>
  </si>
  <si>
    <t>GEPOR 2</t>
  </si>
  <si>
    <t>COSR</t>
  </si>
  <si>
    <t>MUP-9593</t>
  </si>
  <si>
    <t>PIAÇABUÇU</t>
  </si>
  <si>
    <t>CAMPO ALEGRE</t>
  </si>
  <si>
    <t>LAGOA DA CANOA</t>
  </si>
  <si>
    <t>CAMPO GRANDE</t>
  </si>
  <si>
    <t>SUPMAU1</t>
  </si>
  <si>
    <t>SUPMAU2</t>
  </si>
  <si>
    <t>SAC 6E55</t>
  </si>
  <si>
    <t>CCO2</t>
  </si>
  <si>
    <t>SUPSER2</t>
  </si>
  <si>
    <t>SUPCAP1</t>
  </si>
  <si>
    <t>SUPCOR4</t>
  </si>
  <si>
    <t>SUPCAP2</t>
  </si>
  <si>
    <t>GEPOR3</t>
  </si>
  <si>
    <t>SUPLES5</t>
  </si>
  <si>
    <t>SUPLES1</t>
  </si>
  <si>
    <t>SUPLES2</t>
  </si>
  <si>
    <t>SUPCOR3</t>
  </si>
  <si>
    <t>SAH-3C24</t>
  </si>
  <si>
    <t>FISCAL DO VEICULO</t>
  </si>
  <si>
    <t>SAC-3C24</t>
  </si>
  <si>
    <t xml:space="preserve">SAVEIRO </t>
  </si>
  <si>
    <t>SAI-0G55</t>
  </si>
  <si>
    <t>RGT-9C30</t>
  </si>
  <si>
    <t>QLJ-0939</t>
  </si>
  <si>
    <t>RGQ-2D31</t>
  </si>
  <si>
    <t>QEM-9F19</t>
  </si>
  <si>
    <t>QWL-7377</t>
  </si>
  <si>
    <t>RGT-7F05</t>
  </si>
  <si>
    <t>SAF-7B79</t>
  </si>
  <si>
    <t>PICK UP COMPACTA</t>
  </si>
  <si>
    <t>HATCH</t>
  </si>
  <si>
    <t>SUV</t>
  </si>
  <si>
    <t>SEDAN</t>
  </si>
  <si>
    <t>PICK MEDIA</t>
  </si>
  <si>
    <t>COMBUSTÍVEL</t>
  </si>
  <si>
    <t>COTA MENSAL DE COMBUSTÍVEL</t>
  </si>
  <si>
    <t>GASOLINA</t>
  </si>
  <si>
    <t>DIESEL S10</t>
  </si>
  <si>
    <t xml:space="preserve">DIESEL </t>
  </si>
  <si>
    <t>DIESEL</t>
  </si>
  <si>
    <t>GERADOR</t>
  </si>
  <si>
    <t>GRA-0004</t>
  </si>
  <si>
    <t>AVI-0003</t>
  </si>
  <si>
    <t>AVI-0002</t>
  </si>
  <si>
    <t>SAT-0001</t>
  </si>
  <si>
    <t>PTN-5592</t>
  </si>
  <si>
    <t>PTN-5593</t>
  </si>
  <si>
    <t>BUF-1388</t>
  </si>
  <si>
    <t>SUENG</t>
  </si>
  <si>
    <t>GEOBS</t>
  </si>
  <si>
    <t>GEPRO</t>
  </si>
  <si>
    <t>BUF-1515</t>
  </si>
  <si>
    <t>GEH-0010</t>
  </si>
  <si>
    <t>GEN-0011</t>
  </si>
  <si>
    <t>CIDADES</t>
  </si>
  <si>
    <t>COLÔNIA</t>
  </si>
  <si>
    <t>MARAGOGI</t>
  </si>
  <si>
    <t>PASSO CAMARAGIBE</t>
  </si>
  <si>
    <t>MAR VERMELHO</t>
  </si>
  <si>
    <t>MACEIO</t>
  </si>
  <si>
    <t>MATRIZ</t>
  </si>
  <si>
    <t>TAQUARANA</t>
  </si>
  <si>
    <t>PALMEIRA</t>
  </si>
  <si>
    <t>MATA GRANDE</t>
  </si>
  <si>
    <t>OLHO D'ÁGUA</t>
  </si>
  <si>
    <t>PARICONHA</t>
  </si>
  <si>
    <t>ALTO BONITO</t>
  </si>
  <si>
    <t>BOQUEIRÃO</t>
  </si>
  <si>
    <t>P. DOS INDIOS</t>
  </si>
  <si>
    <t>ESTRELA DE ALAGOAS</t>
  </si>
  <si>
    <t xml:space="preserve">QUEBRANGULO </t>
  </si>
  <si>
    <t>OLHO D'ÁGUA DAS FLORES</t>
  </si>
  <si>
    <t>OLHO D'AGUA DAS FLORES</t>
  </si>
  <si>
    <t>TAPERA</t>
  </si>
  <si>
    <t>SANTANA DO IPANEMA</t>
  </si>
  <si>
    <t>JACARÉ DOS HOMENS</t>
  </si>
  <si>
    <t>OLHO D'AGUA GRANDE</t>
  </si>
  <si>
    <t>COITÉ DO NÓIA</t>
  </si>
  <si>
    <t>ARAPIRACA</t>
  </si>
  <si>
    <t>GIRAU DO PONCIANO</t>
  </si>
  <si>
    <t xml:space="preserve">DELMIRO GOLVEIA </t>
  </si>
  <si>
    <t>PALMEIRA DOS INDIOS</t>
  </si>
  <si>
    <t>CENTRO DE CUSTO</t>
  </si>
  <si>
    <t>SUPEO</t>
  </si>
  <si>
    <t>SUEEO</t>
  </si>
  <si>
    <t>GEFOP</t>
  </si>
  <si>
    <t>RANIEL GOMES ALEXANDRE</t>
  </si>
  <si>
    <t>GEPROD</t>
  </si>
  <si>
    <t>SUPEDIR 4</t>
  </si>
  <si>
    <t>SUPEMEM 4</t>
  </si>
  <si>
    <t>SUPEDIR 3</t>
  </si>
  <si>
    <t>SUPMEC 1</t>
  </si>
  <si>
    <t>SUPMEL 1</t>
  </si>
  <si>
    <t>CAF 1</t>
  </si>
  <si>
    <t>SUZML</t>
  </si>
  <si>
    <t xml:space="preserve">SAS </t>
  </si>
  <si>
    <t>CAF 4</t>
  </si>
  <si>
    <t xml:space="preserve">RICARDO </t>
  </si>
  <si>
    <t>CCO</t>
  </si>
  <si>
    <t>CCO GEOPE</t>
  </si>
  <si>
    <t>SUPLAG 2</t>
  </si>
  <si>
    <t>CONSUMO COMBUSTIVEL</t>
  </si>
  <si>
    <t>RVM</t>
  </si>
  <si>
    <t>QUANTITATIVO DE VEICULOS</t>
  </si>
  <si>
    <t>VALOR DA LOCAÇÃO</t>
  </si>
  <si>
    <t>VALOR DA MAO DE OBRA</t>
  </si>
  <si>
    <t>GESTÃO DE VEICULOS</t>
  </si>
  <si>
    <t>S. SEBASTIÃO</t>
  </si>
  <si>
    <t>STYLE/RVM</t>
  </si>
  <si>
    <t>PROPRIOS</t>
  </si>
  <si>
    <t>GERAL</t>
  </si>
  <si>
    <t xml:space="preserve">VALORES DAS LOCAÇÕES E MOTORISTA </t>
  </si>
  <si>
    <t>LOCAÇÃO</t>
  </si>
  <si>
    <t>QT VEICULO</t>
  </si>
  <si>
    <t>PROPRIO</t>
  </si>
  <si>
    <t>COTA DE COMBUSTIVEL (L)</t>
  </si>
  <si>
    <t>SUHU</t>
  </si>
  <si>
    <t>GESMET</t>
  </si>
  <si>
    <t>LITROS</t>
  </si>
  <si>
    <t>VALORES MÉDIO</t>
  </si>
  <si>
    <t>TOTAIS</t>
  </si>
  <si>
    <t>DIESEL S 10</t>
  </si>
  <si>
    <t>GESTÃO DE CONSUMO DOS VEICULOS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</si>
  <si>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</si>
  <si>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</si>
  <si>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</si>
  <si>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</si>
  <si>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</si>
  <si>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</si>
  <si>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</si>
  <si>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</si>
  <si>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</si>
  <si>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</si>
  <si>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</si>
  <si>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</si>
  <si>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QWL-8198</t>
  </si>
  <si>
    <t>FROTA PR´PIA</t>
  </si>
  <si>
    <t>VERMELHO</t>
  </si>
  <si>
    <t>MURICI</t>
  </si>
  <si>
    <t>SATUBA</t>
  </si>
  <si>
    <t>LOCADORA AMERICA</t>
  </si>
  <si>
    <t>LOTAÇÃO</t>
  </si>
  <si>
    <t>VEICULO</t>
  </si>
  <si>
    <t>VALORES</t>
  </si>
  <si>
    <t>QWH-0056</t>
  </si>
  <si>
    <t>VIRTUS</t>
  </si>
  <si>
    <t>QLL-2860</t>
  </si>
  <si>
    <t>LOCADORA BRASCAR</t>
  </si>
  <si>
    <t>SUPGEP</t>
  </si>
  <si>
    <t>1.02.12.01</t>
  </si>
  <si>
    <t>1.02.13.04</t>
  </si>
  <si>
    <t>1.10.18.06</t>
  </si>
  <si>
    <t>1.10.18.04</t>
  </si>
  <si>
    <t>1.10.12.01</t>
  </si>
  <si>
    <t>2.05.11.04</t>
  </si>
  <si>
    <t>QLL-9648</t>
  </si>
  <si>
    <t>3.04.14.01</t>
  </si>
  <si>
    <t>LOCADORA COSTA DOURADA</t>
  </si>
  <si>
    <t>1.02.13.01</t>
  </si>
  <si>
    <t>LOCADORA EQUILIBRIO</t>
  </si>
  <si>
    <t>1.02.12.08</t>
  </si>
  <si>
    <t>NLX-5C49</t>
  </si>
  <si>
    <t>1.02.13.05</t>
  </si>
  <si>
    <t>QWL8I98</t>
  </si>
  <si>
    <t>ZML</t>
  </si>
  <si>
    <t>1.10.19.01</t>
  </si>
  <si>
    <t>2.05.11.02</t>
  </si>
  <si>
    <t>3.02.13.01</t>
  </si>
  <si>
    <t>LOCADORA OK</t>
  </si>
  <si>
    <t>CAF BL</t>
  </si>
  <si>
    <t>3.11.11.03</t>
  </si>
  <si>
    <t xml:space="preserve"> 1.10.18.06</t>
  </si>
  <si>
    <t>S 10</t>
  </si>
  <si>
    <t>1.10.18.05</t>
  </si>
  <si>
    <t>LOCADORA PB</t>
  </si>
  <si>
    <t>3.04.14.04</t>
  </si>
  <si>
    <t>RGQ2D31</t>
  </si>
  <si>
    <t xml:space="preserve"> 1.10.12.02</t>
  </si>
  <si>
    <t>3.11.11.01</t>
  </si>
  <si>
    <t>1.09.13.01</t>
  </si>
  <si>
    <t>3.04.13.01</t>
  </si>
  <si>
    <t>LOCADORA PEGASUS</t>
  </si>
  <si>
    <t>2.05.11.03</t>
  </si>
  <si>
    <t>1.10.18.03</t>
  </si>
  <si>
    <t>1.02.13.06</t>
  </si>
  <si>
    <t>LOCADORA SEBASTIÃO</t>
  </si>
  <si>
    <t xml:space="preserve"> 1.10.18.05</t>
  </si>
  <si>
    <t xml:space="preserve"> 1.10.20.02</t>
  </si>
  <si>
    <t>1.10.20.03</t>
  </si>
  <si>
    <t xml:space="preserve"> 1.02.13.05</t>
  </si>
  <si>
    <t xml:space="preserve"> 3.12.11.01</t>
  </si>
  <si>
    <t>1.09.11.01</t>
  </si>
  <si>
    <t xml:space="preserve"> 1.02.12.06</t>
  </si>
  <si>
    <t>LOCADORA STYLE</t>
  </si>
  <si>
    <t>CAF AG</t>
  </si>
  <si>
    <t>3.11.11.05</t>
  </si>
  <si>
    <t>1.10.12.03</t>
  </si>
  <si>
    <t>1.10.20.02</t>
  </si>
  <si>
    <t>3.01.11.04</t>
  </si>
  <si>
    <t>GEPAR1</t>
  </si>
  <si>
    <t>1.10.14.01</t>
  </si>
  <si>
    <t>SAI0G55</t>
  </si>
  <si>
    <t>1.10.16.01</t>
  </si>
  <si>
    <t>1.06.11.01</t>
  </si>
  <si>
    <t>RIO LARGO</t>
  </si>
  <si>
    <t>MESSIAS</t>
  </si>
  <si>
    <t>MECEIO</t>
  </si>
  <si>
    <t>EMANUEL FASTINO CORREIA DA SILVA</t>
  </si>
  <si>
    <t>JAIR JAMES COSTA JR</t>
  </si>
  <si>
    <t>VICE-PRESIDÊNCIA DE GESTÃO CORPORATIVA-VGC
SUPERINTENDÊNCIA DE SUPRIMENTOS E LOGÍSTICA-SULOS
GERÊNCIA DE SERVIÇOS GERAIS-GESEA
SUPERVISÃO DE TRANSPORTES – SUPTRAN
FROTA CASAL 2024
CONTRATO Nº 03/2024</t>
  </si>
  <si>
    <t>TIPOS DE VEICULOS</t>
  </si>
  <si>
    <t xml:space="preserve">MEIO CAMINHÃO S/CARROCERIA </t>
  </si>
  <si>
    <t>MOTO 160 C</t>
  </si>
  <si>
    <t>HACTCH</t>
  </si>
  <si>
    <t>PICK UP LEVE</t>
  </si>
  <si>
    <t>PICK UP MEDIA</t>
  </si>
  <si>
    <t>PICK UP MEDIA CABINE DUPLA</t>
  </si>
  <si>
    <t>COMBUSTIVEL</t>
  </si>
  <si>
    <t>WOLLACE PRIMO</t>
  </si>
  <si>
    <t>TAISA MENEZES</t>
  </si>
  <si>
    <t>ELEIDE GOMES</t>
  </si>
  <si>
    <t>JOSÉ MACELIANO</t>
  </si>
  <si>
    <t>MARIA JOSE CAVALVANTE</t>
  </si>
  <si>
    <t>JONATAS PEREIRA</t>
  </si>
  <si>
    <t>MARCOS ANTONIO DE OLIVEIRA</t>
  </si>
  <si>
    <t>FELIPE MARTINS SOARES</t>
  </si>
  <si>
    <t>BENIGNO JOVELINO</t>
  </si>
  <si>
    <t>IVALDECK</t>
  </si>
  <si>
    <t>JOSE MACELIANO</t>
  </si>
  <si>
    <t>MARCOS CORDEIRO</t>
  </si>
  <si>
    <t>ADRIANO SANTOS</t>
  </si>
  <si>
    <t>MARCOS ANTONIO COSTA</t>
  </si>
  <si>
    <t>JACJSON RODRIGUES</t>
  </si>
  <si>
    <t>WOLFFGAMGMADEU R. LEMOS</t>
  </si>
  <si>
    <t>EUDES MARQUES</t>
  </si>
  <si>
    <t>EDLEUZA GOMES</t>
  </si>
  <si>
    <t>ANTONIO CLAUDIO</t>
  </si>
  <si>
    <t>(O CONDUTOR )</t>
  </si>
  <si>
    <t>DAVID SIDNEY</t>
  </si>
  <si>
    <t>DOMINGOS</t>
  </si>
  <si>
    <t>LUIZ FELIPE</t>
  </si>
  <si>
    <t>WIALLY</t>
  </si>
  <si>
    <t>PEDRO NOVAIS</t>
  </si>
  <si>
    <t>MARIA JOSE</t>
  </si>
  <si>
    <t>ALLYSSON FERRO NEVES</t>
  </si>
  <si>
    <t>WESCLEY RUAN GALDINO</t>
  </si>
  <si>
    <t>YARA GOMES</t>
  </si>
  <si>
    <t>THIAGO</t>
  </si>
  <si>
    <t>BEROALDO SEVERINO</t>
  </si>
  <si>
    <t>CLOVES DOS SANTOS</t>
  </si>
  <si>
    <t>JOSE EDUARDO</t>
  </si>
  <si>
    <t>JANE GLEIDE</t>
  </si>
  <si>
    <t>ALICE RAMOS</t>
  </si>
  <si>
    <t>RENILDO</t>
  </si>
  <si>
    <t>ITALO BARROS</t>
  </si>
  <si>
    <t>JAMES CALHEIROS</t>
  </si>
  <si>
    <t>RODRIGO FERNANDO</t>
  </si>
  <si>
    <t>ANTONIO JOAQUIM</t>
  </si>
  <si>
    <t>GILSON FELIX</t>
  </si>
  <si>
    <t>JOSE ARNALDO</t>
  </si>
  <si>
    <t>KELLY</t>
  </si>
  <si>
    <t>ELUZIA OLIVEIRA</t>
  </si>
  <si>
    <t>DEBORA CRISTINA</t>
  </si>
  <si>
    <t>JAMES</t>
  </si>
  <si>
    <t>ANDRE LUIS</t>
  </si>
  <si>
    <t>GILENO MARQUE LUZ</t>
  </si>
  <si>
    <t xml:space="preserve">ANTONIO FERREIRA </t>
  </si>
  <si>
    <t>ANDRE SOARES DA SILVA</t>
  </si>
  <si>
    <t>FLAVIA CRISTINA</t>
  </si>
  <si>
    <t>RANGEL</t>
  </si>
  <si>
    <t>JURANDIR</t>
  </si>
  <si>
    <t>ABDIEL</t>
  </si>
  <si>
    <t>RANIEL</t>
  </si>
  <si>
    <t>ALEX</t>
  </si>
  <si>
    <t>EFRAIN CESAR</t>
  </si>
  <si>
    <t>MARCIA</t>
  </si>
  <si>
    <t>HENRIQUE</t>
  </si>
  <si>
    <t>IVANALDO</t>
  </si>
  <si>
    <t>JAMES PEREIRA</t>
  </si>
  <si>
    <t>RANIELSON</t>
  </si>
  <si>
    <t>JUDIRON PENA</t>
  </si>
  <si>
    <t>MARCOS ANTONIO</t>
  </si>
  <si>
    <t>JOSÉ EDUARDO</t>
  </si>
  <si>
    <t>JOSE LEOPOLDO</t>
  </si>
  <si>
    <t xml:space="preserve">JOSE VANDERLEI </t>
  </si>
  <si>
    <t>FERNANDO ANTÔNIO</t>
  </si>
  <si>
    <t>EDUARDO BARBOSA</t>
  </si>
  <si>
    <t>NATALICIOP ARAUJO SILVA</t>
  </si>
  <si>
    <t>JOSINALDO INÁCIO</t>
  </si>
  <si>
    <t>SANDRO LUCAS</t>
  </si>
  <si>
    <t>PAULO DIAS</t>
  </si>
  <si>
    <t>JOSÉ DENIVAN</t>
  </si>
  <si>
    <t>JOSÉ PAULINO</t>
  </si>
  <si>
    <t>JÉSSICA GABRIELE</t>
  </si>
  <si>
    <t>EDUARDO DE MORAIS</t>
  </si>
  <si>
    <t>JOSE CARLOS LEITE</t>
  </si>
  <si>
    <t>UILISSES ANTONIO</t>
  </si>
  <si>
    <t>EWELYN BARBOSA</t>
  </si>
  <si>
    <t>JOSE NUNES JUNIOR</t>
  </si>
  <si>
    <t>VALESKA</t>
  </si>
  <si>
    <t>ALEX DA SILVA</t>
  </si>
  <si>
    <t>JOSÉ DA SILVA</t>
  </si>
  <si>
    <t>CLEONILDO DE MELO</t>
  </si>
  <si>
    <t>JOAO CARLOS</t>
  </si>
  <si>
    <t>SILVIA LAYSA</t>
  </si>
  <si>
    <t>KATARINA BATISTA</t>
  </si>
  <si>
    <t>INFORMAÇÕES DE VEÍCULOS E CONTUDORES</t>
  </si>
  <si>
    <t>DATA</t>
  </si>
  <si>
    <t>LOCADORA.</t>
  </si>
  <si>
    <t>SETOR</t>
  </si>
  <si>
    <t>OBS.</t>
  </si>
  <si>
    <t>QLM-5277</t>
  </si>
  <si>
    <t>DEVOLVIDO A LOCADORA.</t>
  </si>
  <si>
    <t>QWH-0046</t>
  </si>
  <si>
    <t>SUPMIC</t>
  </si>
  <si>
    <t>GILBERLAN DE LIMA</t>
  </si>
  <si>
    <t>S-10</t>
  </si>
  <si>
    <t>QLL-5015</t>
  </si>
  <si>
    <t>EQUILIBRIO/ROTACAR</t>
  </si>
  <si>
    <t>SUPTRA</t>
  </si>
  <si>
    <t xml:space="preserve">FOI SUBST PELA AMAROK QLE-4432 </t>
  </si>
  <si>
    <t>ROTACAR</t>
  </si>
  <si>
    <t>GEPROD-SUR</t>
  </si>
  <si>
    <t>FOI PRA CONSERTO GEPROD/SUREM</t>
  </si>
  <si>
    <t>QLL-9538</t>
  </si>
  <si>
    <t>UN-BL</t>
  </si>
  <si>
    <t>KAMILLA</t>
  </si>
  <si>
    <t>PQC-6900</t>
  </si>
  <si>
    <t>SUREM</t>
  </si>
  <si>
    <t>MOTO. JOSÉ CICERO DA SILVA</t>
  </si>
  <si>
    <t>ORM-5752</t>
  </si>
  <si>
    <t>FOI SUBS POR OROCH DE PLACA ORL-8954</t>
  </si>
  <si>
    <t>CASAL</t>
  </si>
  <si>
    <t>GEOBS/SUPTRAN</t>
  </si>
  <si>
    <t>ALEXANDRE MAGNO EMIGROU PARA SUPTRAN.</t>
  </si>
  <si>
    <t>QLI-5337</t>
  </si>
  <si>
    <t>UNLE</t>
  </si>
  <si>
    <t>ULTIMO ACESSO PRIME FOI NO DIA 04/09/2020.</t>
  </si>
  <si>
    <t>QWG-6510</t>
  </si>
  <si>
    <t>UNBL</t>
  </si>
  <si>
    <t>FOI FEITA PERMUTA COM A OROCH (SAA3H68).</t>
  </si>
  <si>
    <t>QTT-5845</t>
  </si>
  <si>
    <t>UNSERT</t>
  </si>
  <si>
    <t xml:space="preserve">FOI SUBS P/ O GOL QLK-6879 TEMPORARIAMENTE </t>
  </si>
  <si>
    <t xml:space="preserve">DEIXOU O VEÍCULO P O SR. HENRIQUE QUAL SUBST </t>
  </si>
  <si>
    <t>QWG6H13</t>
  </si>
  <si>
    <t>OK LOCADORA</t>
  </si>
  <si>
    <t>UNAG</t>
  </si>
  <si>
    <t>FOI SUBST PELO SPACEFOX DE PLACA (QLM-0347).</t>
  </si>
  <si>
    <t>QLK-6879</t>
  </si>
  <si>
    <t>UNSERT/UNBL</t>
  </si>
  <si>
    <t>VAI SUBST. O GOL QWI-4825 TEMPORARIAMENTE.</t>
  </si>
  <si>
    <t xml:space="preserve">GOL </t>
  </si>
  <si>
    <t>QLM-3102</t>
  </si>
  <si>
    <t>AMÉRICA</t>
  </si>
  <si>
    <t>VPE/VGE</t>
  </si>
  <si>
    <t>SUBST. TEMPORÁRIO O QTT-9148</t>
  </si>
  <si>
    <t>QLE-7515</t>
  </si>
  <si>
    <t>COSTA DOURADA</t>
  </si>
  <si>
    <t>DEVOLVIDO A LOCADORA CORTE DE DESPESAS</t>
  </si>
  <si>
    <t>FOI ENTREGUE A LOCADORA.</t>
  </si>
  <si>
    <t>QLE-7445</t>
  </si>
  <si>
    <t>SUREM/SUPCAP3</t>
  </si>
  <si>
    <t>FOI SUBST PELO ARGO DE PLACA (RGQ2G86).</t>
  </si>
  <si>
    <t>QLH-8175</t>
  </si>
  <si>
    <t>UNSERR</t>
  </si>
  <si>
    <t>FOI SUBST PELO GOL QLJ-5143 TEMPORARIAMENTE</t>
  </si>
  <si>
    <t>FICOU NO LUGAR DO GOL QLH-8175</t>
  </si>
  <si>
    <t>QLE-7525</t>
  </si>
  <si>
    <t>FOI ENTREGUE A SUPTRAN E SERÁ REMANEJADO P O SETOR SUPCAP3/ GEPROD NO LUGAR DA SAVEIRO QLE-7445.</t>
  </si>
  <si>
    <t>GOL FOI ENTREGUE À LOCADORA. COLBAT QLL-1642 SUBST. O MESMO.</t>
  </si>
  <si>
    <t>QWG-5222</t>
  </si>
  <si>
    <t>RMV</t>
  </si>
  <si>
    <t>SUPMEM</t>
  </si>
  <si>
    <t>FOI PARA UNSERR NO LUGAR DO ONIX (QLL-3766).</t>
  </si>
  <si>
    <t>DEVOLVIDO A LOCADORA HOJE  31/01/2022 E FICOU COM A SAVEIRO DA UNSERR.</t>
  </si>
  <si>
    <t xml:space="preserve">ONIX </t>
  </si>
  <si>
    <t>QLL-3766</t>
  </si>
  <si>
    <t>VAI PARA SUPMEM HOJE.</t>
  </si>
  <si>
    <t>ORM-7633</t>
  </si>
  <si>
    <t>DEVOLVIDA P LOC. A SAVEIRO DE PLACA(QWJ2J91) FICOU LUGAR</t>
  </si>
  <si>
    <t>QLK-8397</t>
  </si>
  <si>
    <t>DEVOLVIDO P LOC. O GOL (QTT-6629). SUBS O MESMO</t>
  </si>
  <si>
    <t>QLI-9774</t>
  </si>
  <si>
    <t>FOI SUBST P QWI-9496 TEMPORARIAMENTE</t>
  </si>
  <si>
    <t>ARGO</t>
  </si>
  <si>
    <t>RGQ-2G86</t>
  </si>
  <si>
    <t>DEVOLVIDO A LOCADORA O TEMPORÁRIO.</t>
  </si>
  <si>
    <t>CAMINHÃO (carroceria)</t>
  </si>
  <si>
    <t>NMJ-1210</t>
  </si>
  <si>
    <t>QLE-7545</t>
  </si>
  <si>
    <t>GEDOP/SUPGEP</t>
  </si>
  <si>
    <t>SANDERO</t>
  </si>
  <si>
    <t>QLH-6313</t>
  </si>
  <si>
    <t>GEDOP/SUPTRA</t>
  </si>
  <si>
    <t>QLM-9096</t>
  </si>
  <si>
    <t>SPORTCAR</t>
  </si>
  <si>
    <t>QWH-6289</t>
  </si>
  <si>
    <t>Gol</t>
  </si>
  <si>
    <t>QWJ-3506</t>
  </si>
  <si>
    <t xml:space="preserve">  07/02/2022</t>
  </si>
  <si>
    <t xml:space="preserve">  SUNEI</t>
  </si>
  <si>
    <t>ORM-2353</t>
  </si>
  <si>
    <t>VERSA</t>
  </si>
  <si>
    <t>QTT-9158</t>
  </si>
  <si>
    <t>FOI SUBST TEMPORARIAMENTE PELO COLBAT QLJ-4908</t>
  </si>
  <si>
    <t>QWI-9496</t>
  </si>
  <si>
    <t>TEMPORARIAMENTE FOI ENTREGUE HÁ LOCADORA.</t>
  </si>
  <si>
    <t>QWI-4470</t>
  </si>
  <si>
    <t>QLA-3262</t>
  </si>
  <si>
    <t>QLJ-3955</t>
  </si>
  <si>
    <t>PB SERVIÇOS</t>
  </si>
  <si>
    <t>QWH-0036</t>
  </si>
  <si>
    <t>GESTE/SUREM</t>
  </si>
  <si>
    <t xml:space="preserve">UNLE </t>
  </si>
  <si>
    <t>amarok</t>
  </si>
  <si>
    <t>qli-2466</t>
  </si>
  <si>
    <t>são sebastião</t>
  </si>
  <si>
    <t>foi subs temporariamente pela AMAROK de placa QLI-2466</t>
  </si>
  <si>
    <t>QLJ-3584</t>
  </si>
  <si>
    <t>SUPMAE</t>
  </si>
  <si>
    <t>QLM-5287</t>
  </si>
  <si>
    <t>SUPMAM</t>
  </si>
  <si>
    <t>QLI-9784</t>
  </si>
  <si>
    <t>QLM-9667</t>
  </si>
  <si>
    <t>FOI SUBTS PELO GOL RGU-1F51</t>
  </si>
  <si>
    <t>QLL-1404</t>
  </si>
  <si>
    <t>SUB TEMP DA AMAROK QWG-9225</t>
  </si>
  <si>
    <t>RGP7C61</t>
  </si>
  <si>
    <t>EQUILÍBRIO</t>
  </si>
  <si>
    <t>SUPTRAN/DP</t>
  </si>
  <si>
    <t>MOTORISTA ADRIANO SUBST TEMP. DO VINÍCIUS</t>
  </si>
  <si>
    <t>QWL-5659</t>
  </si>
  <si>
    <t>SUBST TEMPO O GOL OXN-0153</t>
  </si>
  <si>
    <t>QWK-3878</t>
  </si>
  <si>
    <t>ELIEL SUBS TEMP DO MOTORISTA DA GETIN</t>
  </si>
  <si>
    <t>foi entregua há locadora e a difinitiva voltou p/ o setor.</t>
  </si>
  <si>
    <t>QLL-3746</t>
  </si>
  <si>
    <t xml:space="preserve">GEQPRO </t>
  </si>
  <si>
    <t>FOI PRA GEQPRO HOJE 25/03/2022</t>
  </si>
  <si>
    <t>QTT-9148</t>
  </si>
  <si>
    <t>RETORNOU PARA O SETOR DE ORIGEM.</t>
  </si>
  <si>
    <t>QWL-0664</t>
  </si>
  <si>
    <t xml:space="preserve">SEFAZ </t>
  </si>
  <si>
    <t>QWL-0654</t>
  </si>
  <si>
    <t xml:space="preserve">GEPROD </t>
  </si>
  <si>
    <t>SUBST A MOTO QUE FOI ROUBADA DE PLACA QWH-1260</t>
  </si>
  <si>
    <t>PEGAUS</t>
  </si>
  <si>
    <t>SUBS TEMP DO ONIX QWL-6629</t>
  </si>
  <si>
    <t>QUN2G28</t>
  </si>
  <si>
    <t>FOI PARA UNSERT COM PERMUTA COM GOL QLA-3132</t>
  </si>
  <si>
    <t>QLA-3132</t>
  </si>
  <si>
    <t>FOI PARA GESTE COM PERMUTA COM GOL QUN2G28</t>
  </si>
  <si>
    <r>
      <rPr>
        <b/>
        <sz val="14"/>
        <color theme="3"/>
        <rFont val="Tw Cen MT"/>
        <family val="2"/>
        <scheme val="minor"/>
      </rPr>
      <t xml:space="preserve">DEVOLVIDO </t>
    </r>
    <r>
      <rPr>
        <b/>
        <sz val="14"/>
        <color theme="1"/>
        <rFont val="Tw Cen MT"/>
        <family val="2"/>
        <scheme val="minor"/>
      </rPr>
      <t>A LOCADORA.</t>
    </r>
  </si>
  <si>
    <t>RGU1F51</t>
  </si>
  <si>
    <t>PERMUTA COM GOL DA GETIN E INDO PARA O SETOR GETIN</t>
  </si>
  <si>
    <t>QWH-4259</t>
  </si>
  <si>
    <r>
      <rPr>
        <b/>
        <sz val="14"/>
        <color theme="3"/>
        <rFont val="Tw Cen MT"/>
        <family val="2"/>
        <scheme val="minor"/>
      </rPr>
      <t xml:space="preserve">DEVOLVIDO </t>
    </r>
    <r>
      <rPr>
        <b/>
        <sz val="14"/>
        <color theme="1"/>
        <rFont val="Tw Cen MT"/>
        <family val="2"/>
        <scheme val="minor"/>
      </rPr>
      <t>A LOCADORA CARRO E CONDUTOR HOJE</t>
    </r>
  </si>
  <si>
    <t>QLI7J38</t>
  </si>
  <si>
    <t>QWI-5496</t>
  </si>
  <si>
    <t>QLM-9114</t>
  </si>
  <si>
    <t>FOI SUBTS PELO GOL SAC6E55</t>
  </si>
  <si>
    <t>SUBS PELO GOL orm-9152</t>
  </si>
  <si>
    <t>SAA-7I39</t>
  </si>
  <si>
    <t>SUBST O VIRTUS QWG-8206</t>
  </si>
  <si>
    <t>QWL1J83</t>
  </si>
  <si>
    <t>FOI SUBST PELO GOL RGP3I13</t>
  </si>
  <si>
    <t>QLH-8357</t>
  </si>
  <si>
    <t>GEMEM/SUPMAM</t>
  </si>
  <si>
    <t>FOI SUBST PELO GOL RG03C66</t>
  </si>
  <si>
    <t>SUBST O GOL QTT-8350</t>
  </si>
  <si>
    <t>SUBST O GOL QTT-8400</t>
  </si>
  <si>
    <t>SUBST O GOL QTT-9219</t>
  </si>
  <si>
    <t>SUBST O GOL ORM-9152 E O MESMO FOI ENTREGUE</t>
  </si>
  <si>
    <t>ORM-9152</t>
  </si>
  <si>
    <t>QWG-3347</t>
  </si>
  <si>
    <t>QWL-0700</t>
  </si>
  <si>
    <t>SUBST A MOTOT DE PLACA QWG-3347 RVM</t>
  </si>
  <si>
    <t>RVM/STYLE</t>
  </si>
  <si>
    <t>QWL-7257</t>
  </si>
  <si>
    <t>SUREM/GEPROD</t>
  </si>
  <si>
    <t>QTT-6629</t>
  </si>
  <si>
    <t>FOI SUBTS PELO GOL RGD-3C56</t>
  </si>
  <si>
    <t>QLK-5252</t>
  </si>
  <si>
    <t>QLH-1494</t>
  </si>
  <si>
    <t>ORM-2373</t>
  </si>
  <si>
    <t>QWL-6744</t>
  </si>
  <si>
    <t>QLH-6353</t>
  </si>
  <si>
    <t>SPORTCAR/COSTA DOURADA</t>
  </si>
  <si>
    <t>QWG-6680</t>
  </si>
  <si>
    <t>QWI-0598</t>
  </si>
  <si>
    <t>OXN-9833</t>
  </si>
  <si>
    <t xml:space="preserve">SUBSTITUIU O ONIX QLL-3756 NO DIA 04/08/22 FICOU DE FORMA DEFINITIVA NO SETOR </t>
  </si>
  <si>
    <t>QTT-6719</t>
  </si>
  <si>
    <t xml:space="preserve">VPE   </t>
  </si>
  <si>
    <t>SAG1G10</t>
  </si>
  <si>
    <t xml:space="preserve">SUBST O VERSA DE PLACA QTT-9148 </t>
  </si>
  <si>
    <t>ORM-7623</t>
  </si>
  <si>
    <t>SUPGEP/GEDOP</t>
  </si>
  <si>
    <t>QLJ-6860</t>
  </si>
  <si>
    <t>SUBST PELA AMAROK QLH-7806</t>
  </si>
  <si>
    <t>DEVOLVIDA.</t>
  </si>
  <si>
    <t>RGP-3A97</t>
  </si>
  <si>
    <t xml:space="preserve">SUBST A S10 QLK-8961 </t>
  </si>
  <si>
    <t>QLK-8961</t>
  </si>
  <si>
    <t>SUBST PELA MOTO SAC3F38</t>
  </si>
  <si>
    <t>QWH-7806</t>
  </si>
  <si>
    <t>FOI SUBSTITUÍDA PELA HANGER QTT-0713 DE FORMA TEMPORÁRIA</t>
  </si>
  <si>
    <t>QLI-9794</t>
  </si>
  <si>
    <t>FOI SUBSTITUÍDO PELO GOL QWG-6897</t>
  </si>
  <si>
    <t>QWI-9764</t>
  </si>
  <si>
    <t>SUBSTITUI O VERSAS DE DA VPO QTT-9158</t>
  </si>
  <si>
    <t xml:space="preserve">s-10 </t>
  </si>
  <si>
    <t>OXN-3773</t>
  </si>
  <si>
    <t>SUBSTITIU A AMAROK QTT-6739</t>
  </si>
  <si>
    <t>FICARÁ SEM MOTORISTA A PARTIR DE HOJE O SR. COSME JOSÉ GOMES FOI DESLIGADO.</t>
  </si>
  <si>
    <t>QLL7J29</t>
  </si>
  <si>
    <r>
      <t xml:space="preserve">SUBSTITUIU </t>
    </r>
    <r>
      <rPr>
        <b/>
        <sz val="14"/>
        <color rgb="FFFF0000"/>
        <rFont val="Tw Cen MT"/>
        <family val="2"/>
        <scheme val="minor"/>
      </rPr>
      <t xml:space="preserve">TEMP </t>
    </r>
    <r>
      <rPr>
        <b/>
        <sz val="14"/>
        <color theme="1"/>
        <rFont val="Tw Cen MT"/>
        <family val="2"/>
        <scheme val="minor"/>
      </rPr>
      <t>O AMAROK DE PLACA QLH-7806</t>
    </r>
  </si>
  <si>
    <t>QWI-9714</t>
  </si>
  <si>
    <t>SUBSTITUIU O VERSA 9168</t>
  </si>
  <si>
    <t>CAMINHÃO PIPA</t>
  </si>
  <si>
    <t>NLX-5249</t>
  </si>
  <si>
    <t>ENTRA NA LOC EQUILÍBRIO PARA SER FATURADO.</t>
  </si>
  <si>
    <t>QLD-7602</t>
  </si>
  <si>
    <t>DEVOLVIDA. E FOI SUBTS PELA S10 QLK-0C68</t>
  </si>
  <si>
    <t>QWI-8J02/QWJ-6460/QWJ-3J31/QWJ-3J21/QWJ-5640</t>
  </si>
  <si>
    <t>ZML/SERTÃO/SERRANA</t>
  </si>
  <si>
    <t>QTT6709</t>
  </si>
  <si>
    <t>SUBST O SANDERO DE PLACA QLH-6343 DA UNIDAS</t>
  </si>
  <si>
    <t>QLK-7272</t>
  </si>
  <si>
    <t>SUBSTITUÍDO AMAROK 7H22</t>
  </si>
  <si>
    <t>SERTÃO</t>
  </si>
  <si>
    <t>QTT-7721</t>
  </si>
  <si>
    <t>QLH-2024</t>
  </si>
  <si>
    <t>QWL-3D51</t>
  </si>
  <si>
    <t>QWG-6815</t>
  </si>
  <si>
    <t>QTT-6942</t>
  </si>
  <si>
    <t>QWH-4050</t>
  </si>
  <si>
    <t>BACIA LEITEIRA</t>
  </si>
  <si>
    <t>QWI-4825</t>
  </si>
  <si>
    <t>CAMINHÃO PLANCHA</t>
  </si>
  <si>
    <t>NMH-5371</t>
  </si>
  <si>
    <t>QLH-0528</t>
  </si>
  <si>
    <t>RGP-3I13</t>
  </si>
  <si>
    <t>SUPTRAN/GESEA</t>
  </si>
  <si>
    <t>SPORT CAR</t>
  </si>
  <si>
    <t>QWI-3407</t>
  </si>
  <si>
    <t>SUPSERV/GESEA</t>
  </si>
  <si>
    <t>VPO/SUNOV</t>
  </si>
  <si>
    <t>QTT-9437</t>
  </si>
  <si>
    <t>GEPAT</t>
  </si>
  <si>
    <t>QLI-9754</t>
  </si>
  <si>
    <t>SUENG/JESIEL</t>
  </si>
  <si>
    <t>QWL-9110</t>
  </si>
  <si>
    <t>RMM/ MARCIO</t>
  </si>
  <si>
    <t>RGP-7C61</t>
  </si>
  <si>
    <t>QLL-3706</t>
  </si>
  <si>
    <t xml:space="preserve">ZML   </t>
  </si>
  <si>
    <t>QLI-9734</t>
  </si>
  <si>
    <t>FOI SUBST PELO FORD/KA, HOJE.</t>
  </si>
  <si>
    <t>QWH3H72</t>
  </si>
  <si>
    <t>LOCADORA RVM</t>
  </si>
  <si>
    <t>SAE2F00</t>
  </si>
  <si>
    <t>CHEGOU NESTE SETOR.</t>
  </si>
  <si>
    <t>QLL-9588</t>
  </si>
  <si>
    <t xml:space="preserve">GEMEM   </t>
  </si>
  <si>
    <t>SUBSTITUIU A AMAROK 7H22 E A S10 QLK-7272</t>
  </si>
  <si>
    <t>QTT-6709</t>
  </si>
  <si>
    <t xml:space="preserve">RMM   </t>
  </si>
  <si>
    <t>SUBSTITUI A OROCH QLG-6944</t>
  </si>
  <si>
    <t>SUBSTITUIU O VIRTUS DE PLACA QWI-9714</t>
  </si>
  <si>
    <t xml:space="preserve"> 02/12/2022</t>
  </si>
  <si>
    <t>SUBST PELO ONIX QWG-6725</t>
  </si>
  <si>
    <t>QLF-8455</t>
  </si>
  <si>
    <t>INCLUSÃO NA UNIDADE SERTÃO NA DATA 09/12/2022</t>
  </si>
  <si>
    <t>DEVOLVIDA A LOCADORA EM 09/12/2022</t>
  </si>
  <si>
    <t>QLH-1904</t>
  </si>
  <si>
    <t>RVM STYLE</t>
  </si>
  <si>
    <t xml:space="preserve"> RVM STYLE</t>
  </si>
  <si>
    <t>RMM/GEPAR1</t>
  </si>
  <si>
    <t>INCLUSÃO NA RMM/GEPAR1 EM 19/12/2022</t>
  </si>
  <si>
    <t xml:space="preserve"> RVM STYLE </t>
  </si>
  <si>
    <t xml:space="preserve"> ZML</t>
  </si>
  <si>
    <t>VEICULO SAI-1I78 SUBSTITUIU GOL QWJ-6099 21/12/2023</t>
  </si>
  <si>
    <t xml:space="preserve"> GOL</t>
  </si>
  <si>
    <t>QWH-4329</t>
  </si>
  <si>
    <t>GOL QWH-4329 SUBSTITUIU TEMPORARIAMENTE QLJ-0314</t>
  </si>
  <si>
    <t>QWH-4319</t>
  </si>
  <si>
    <t xml:space="preserve"> PB SERVIÇÕS</t>
  </si>
  <si>
    <t xml:space="preserve"> GEPAR1</t>
  </si>
  <si>
    <t>DEVOLVIDO A LOCADORA NO DIA 27/12/2022</t>
  </si>
  <si>
    <t>QTT-9349</t>
  </si>
  <si>
    <t>GOL QTT-9349 FOI SUBSTITUIDO GOL SAJ-0J28 29/12/2022</t>
  </si>
  <si>
    <t>ONIX SAE2F00 MIGROU PARA BACIA LEITEIRA 29/12/2022</t>
  </si>
  <si>
    <t>QTT-5037</t>
  </si>
  <si>
    <t xml:space="preserve"> PEGASUS</t>
  </si>
  <si>
    <t>GOL QTT-5037 SUBSTITUIDO PELO GOL SAJ-0J38 29/12/2022</t>
  </si>
  <si>
    <t>QLI-7I48</t>
  </si>
  <si>
    <t xml:space="preserve"> 30/12/2022</t>
  </si>
  <si>
    <t xml:space="preserve"> UNIDAS</t>
  </si>
  <si>
    <t>DEVOLVIDO A LOCADORA 30/12/2022</t>
  </si>
  <si>
    <t>VEICULO ENTREGUE A SUPCAD NA DATA DE HOJE 30/12/2022</t>
  </si>
  <si>
    <t>VEICULO ENTREGUE NA SUPTRAN NA DATA DE HOJE 30/12/2022</t>
  </si>
  <si>
    <t xml:space="preserve"> SAJ-0J18</t>
  </si>
  <si>
    <t>GOL SAJ-0J18 SUBSTITUIU O QLJ-9692 DIA 02/01/2023</t>
  </si>
  <si>
    <t>GEMEN</t>
  </si>
  <si>
    <t>SAB-0B96 SUBSTITUIU O RGO-3C66 DIA 13/01/2023</t>
  </si>
  <si>
    <t>SAA-5E51</t>
  </si>
  <si>
    <t>GOL SAA-5E51 SUBSTITUIU O RGO-3C56 DIA 13/01/2023</t>
  </si>
  <si>
    <t xml:space="preserve"> GOL SAB-0F80 SUBSTITUI O QWL-5659 DIA 13/01/2023</t>
  </si>
  <si>
    <t>GOL RGT-1B80 SUBSTITUIU O QLH-7198 DIA 13/01/2023</t>
  </si>
  <si>
    <t>LOCALIZA</t>
  </si>
  <si>
    <t xml:space="preserve"> SUNOV</t>
  </si>
  <si>
    <t>DUSTER RVT-8A23 SUBSTITUIU A RENEGDE RMG-9G40 DIA 17/01/2023</t>
  </si>
  <si>
    <t>DEVOLVIDO A LOCADORA DIA 19/01/2023</t>
  </si>
  <si>
    <t xml:space="preserve"> VPE</t>
  </si>
  <si>
    <t>INCLUSÃO NA VPE DIA 18/01/2023</t>
  </si>
  <si>
    <t>QWL-6734</t>
  </si>
  <si>
    <t xml:space="preserve"> SERRANA</t>
  </si>
  <si>
    <t>DEVOLVIDO DIA 19/01/2023</t>
  </si>
  <si>
    <t>QLH-7806</t>
  </si>
  <si>
    <t>INCLUSO NA UNIDADE VPE DIA 18/01/2023</t>
  </si>
  <si>
    <t>INCLUSO NA UNIDADE SERRANA 24/01/2023</t>
  </si>
  <si>
    <t>INCLUSO NA UNIDADE SERRANA 26/01/2023</t>
  </si>
  <si>
    <t>GOL SAJ-1H48 SUBSTITUIU OXN-9833 31/01/2023</t>
  </si>
  <si>
    <t>QLI-3077</t>
  </si>
  <si>
    <t>ONIX QLI-3077 DEVOLVIDO A COSTA DOURADA DIA 31/01/2023</t>
  </si>
  <si>
    <t>QWJ-7I27</t>
  </si>
  <si>
    <t>INSERIDO 06/08/2019</t>
  </si>
  <si>
    <t xml:space="preserve"> SUPTRA</t>
  </si>
  <si>
    <t>AMAROK QLM 4550 SUBSTITUIO A AMAROK QLE-4432 NO DIA 03/02/2023</t>
  </si>
  <si>
    <t xml:space="preserve"> RMM</t>
  </si>
  <si>
    <t>GOL SAE-7D87 SUBSTITUIU QLA-0733 NO DIA 08/02/2023</t>
  </si>
  <si>
    <t>QLM-2137</t>
  </si>
  <si>
    <t>GOL QLM-2137 DEVOLVIDO A LOCADORA DIA 13/02/2023</t>
  </si>
  <si>
    <t>RMM/GEPROM</t>
  </si>
  <si>
    <t>OROCH ORL-9724 SUBSTITUIU QWK-2858 DIA 07/02/2023</t>
  </si>
  <si>
    <t>QWL-6629</t>
  </si>
  <si>
    <t>ONIX QWL-6629 DEVOLVIDO A LOCADORA DIA 23/02/2023</t>
  </si>
  <si>
    <t>QLF-8455 DEVOLVIDA A LOCADORA DIA 15/03/2023</t>
  </si>
  <si>
    <t>ORG-9684 INCLUSO NA UNIDADE 20/03/2023</t>
  </si>
  <si>
    <t>SUPTRE</t>
  </si>
  <si>
    <t>QWK-2267 SUBSTITUIU TEMPORARIAMENTE AMAROK QLM-4550</t>
  </si>
  <si>
    <t>QWJ-8729</t>
  </si>
  <si>
    <t>QWJ-8729 SUBSTITUIU TEMPORARIAMENTE QWH-3990 24/04/2023</t>
  </si>
  <si>
    <t>GOL RGQ-2G90 SUBSTITUIU DEFINITIVAMENTE ONIX QWG-6725</t>
  </si>
  <si>
    <t>AMAROK FOI PARA ZML NO DIA 15/05/2023 NO LUGAR DE DOIS GOL PLACA QLL-9588 E QWJ-8699</t>
  </si>
  <si>
    <t>VIRTUS SAH-3C24 SUBISTITUIO O VIRTUS QWI-9764 DEFINITIVAMENTE NO DIA 17/05/2023</t>
  </si>
  <si>
    <t>SAVEIRO SAF-7B79 FICOU NO LUGAR DA SAVEIRO CABINE ESTENDIA QWG-5222 NO DIA 13/06/2023</t>
  </si>
  <si>
    <t>GEMEM/CTR</t>
  </si>
  <si>
    <t>SAVEIRO INCLUSO NA GEMEM CTR NO DIA 20/06/2023 FICANDO NO LUGAR DA RGU-1G51 DA UNIDAS</t>
  </si>
  <si>
    <t>RGU-1G51</t>
  </si>
  <si>
    <t>SAVEIRO RGU-1G51 DEVOLVIDA A LOCADORA COSTA DOURADA 21/06/2023</t>
  </si>
  <si>
    <t>L 200</t>
  </si>
  <si>
    <t xml:space="preserve">QEM-9F19 FICOU NO LUGAR DA AMAROK QUE FOI PARA DELMIRO A PND-2G72 </t>
  </si>
  <si>
    <t>QTT-6739</t>
  </si>
  <si>
    <t>SERTAO</t>
  </si>
  <si>
    <t>QTT-6739 FOI PARA LOADORA E VEIO A L 200 QEM-9F19</t>
  </si>
  <si>
    <t>RGQ-2D31 FICOU NO LUGAR DO GOL QWH-4010 A PARTIR DO DIA 19/06/2023</t>
  </si>
  <si>
    <t>QLL-7525</t>
  </si>
  <si>
    <t>SAVEIRO QLL-7525 DEVOLVIDA A LOCADORA COSTA DOURADA 17/07/2023</t>
  </si>
  <si>
    <t>RGU-1G21</t>
  </si>
  <si>
    <t>SAVEIRO RGU-1G21 DEVOLVIDA A LOCADORA COSTA DOURADA 17/07/2023</t>
  </si>
  <si>
    <t>S 10 SAA-7I39 DEVOLVIDA A LOCADORA COSTA DOURADA 17/07/2023</t>
  </si>
  <si>
    <t>AMAROK RGP-3A97 DEVOLVIDA A LOCADORA COSTA DOURADA 17/07/2023</t>
  </si>
  <si>
    <t>INCLUSO NA UNIDADE GEMEM/CTR 17/07/2023</t>
  </si>
  <si>
    <t>INCLUSO NA UNIDADE RMM/GEPROM 17/07/2023</t>
  </si>
  <si>
    <t>INCLUSO NA UNIDADE ZML 17/07/2023</t>
  </si>
  <si>
    <t>MOTO RGT-7F05 FICOU NO LUGAR DA BROS QLL-2860 NA DATA 24/08/2023</t>
  </si>
  <si>
    <t>GOL QLL-9648 DEVOLVIDO A LOCADORA EM 18/09/2023</t>
  </si>
  <si>
    <t>INCLUSO NA UNIDADE RMM/GEPROM 27/07/2023</t>
  </si>
  <si>
    <t>INCLUSO NA UNIDADE ZML 15/05/2023</t>
  </si>
  <si>
    <t>QWK-6874</t>
  </si>
  <si>
    <t xml:space="preserve">VEICULO SUBSTITUINDO TEMPORARIAMENTE GOL QWH-0056 </t>
  </si>
  <si>
    <t xml:space="preserve">VEICULO QWL-7377 FICOU NO LUGAR DO GOL QWH-0056 DEFINITIVAMENTE </t>
  </si>
  <si>
    <t>QHF-8G20</t>
  </si>
  <si>
    <t>MARTING LOG</t>
  </si>
  <si>
    <t>QHF-8G20 FICOU NO LUGAR DO NLX-5C49</t>
  </si>
  <si>
    <t>SUNOVE</t>
  </si>
  <si>
    <t>MODELO/PLACA</t>
  </si>
  <si>
    <t>DIAS PARADO</t>
  </si>
  <si>
    <t xml:space="preserve">HORÁRIO QUE PAROU </t>
  </si>
  <si>
    <t>HORÁRIO DE ENTREGA</t>
  </si>
  <si>
    <t>QD</t>
  </si>
  <si>
    <t>FATURA</t>
  </si>
  <si>
    <t>GLOSAS</t>
  </si>
  <si>
    <t>TOTAL DA FATURA</t>
  </si>
  <si>
    <t>OBS:</t>
  </si>
  <si>
    <t>AMAROK(QWI7H22)</t>
  </si>
  <si>
    <t>10 AO 11/10 E 14/10 A 17/10/22</t>
  </si>
  <si>
    <t>PELA MANHÃ</t>
  </si>
  <si>
    <t>PELA TARDE</t>
  </si>
  <si>
    <t>PARA REALIZAR</t>
  </si>
  <si>
    <t>AMAROK (QGR-3F85)</t>
  </si>
  <si>
    <t>10/10 A 21/10/2022</t>
  </si>
  <si>
    <t>29/10 A 31/10/2022</t>
  </si>
  <si>
    <t>OROCH/QLM-4189</t>
  </si>
  <si>
    <t>01/10/2022 A 11/10/2022</t>
  </si>
  <si>
    <t>AMAROK/ RGP-3A97</t>
  </si>
  <si>
    <t>08/10 A 10/10/2022</t>
  </si>
  <si>
    <t>AMAROK/ QLH-7806</t>
  </si>
  <si>
    <t>11/10 A 18/10</t>
  </si>
  <si>
    <t>04/10 A 07/10</t>
  </si>
  <si>
    <t>GOL QLL-8717</t>
  </si>
  <si>
    <t>13/10 A 21/10/2022</t>
  </si>
  <si>
    <t>VOLGO</t>
  </si>
  <si>
    <t>CAMINHÃO QUIMICO</t>
  </si>
  <si>
    <t>SUPEDIR4</t>
  </si>
  <si>
    <t>SUPETR1</t>
  </si>
  <si>
    <t>SUPEDIR1</t>
  </si>
  <si>
    <t>SUPEMEM2</t>
  </si>
  <si>
    <t>SUPEDIR2</t>
  </si>
  <si>
    <t>CAF1</t>
  </si>
  <si>
    <t>SURHU</t>
  </si>
  <si>
    <t>SUPEDIR3</t>
  </si>
  <si>
    <t>SUPETR2</t>
  </si>
  <si>
    <t>SUPEMEM3</t>
  </si>
  <si>
    <t>Supervisão de Água Branca, Mata Grande e Inhapi</t>
  </si>
  <si>
    <t>Chefia de N. S. Sebastião</t>
  </si>
  <si>
    <t>Supervisão Delmiro Gouveia e Pariconha</t>
  </si>
  <si>
    <t>SAH-3J59</t>
  </si>
  <si>
    <t xml:space="preserve">OROCH 0799 SUBSTITUIDA PELA SAH 3J59 NA DATA </t>
  </si>
  <si>
    <t xml:space="preserve">JOSEVALDO </t>
  </si>
  <si>
    <t>QWH-5540</t>
  </si>
  <si>
    <t>RMM / GEPROD</t>
  </si>
  <si>
    <t>AMAROK- QWH-5540 SUBSTITUIO A L200-QEM-9F19 19/03/2024</t>
  </si>
  <si>
    <t>ENI-7B65</t>
  </si>
  <si>
    <t xml:space="preserve">POLO  </t>
  </si>
  <si>
    <t>POLO QWL-6754 FICOU NO LUGAR DO FOD KA QXV-0C79</t>
  </si>
  <si>
    <t xml:space="preserve">LOCALIZA </t>
  </si>
  <si>
    <t xml:space="preserve">SUNOV </t>
  </si>
  <si>
    <t>QWL-6754 FOI SUBSTITUIDO PELO GOL - ENI-7B65 25/03/2024</t>
  </si>
  <si>
    <t xml:space="preserve"> </t>
  </si>
  <si>
    <t>LTL-5500</t>
  </si>
  <si>
    <t>NMA-0387</t>
  </si>
  <si>
    <t xml:space="preserve">CAMINHÃO </t>
  </si>
  <si>
    <t xml:space="preserve">SUBSTITUIÇÃO DO CAMINHÃO ORI-5983 PELO NMA-0387 DEFINITIVAMENTE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</si>
</sst>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  <numFmt numFmtId="165" formatCode="#,##0.00\ ;\(#,##0.00\);\-#\ ;@\ "/>
    <numFmt numFmtId="166" formatCode="[$R$-416]\ #,##0.00;[Red]\-[$R$-416]\ #,##0.00"/>
    <numFmt numFmtId="167" formatCode="_-&quot;R$&quot;\ * #,##0.000_-;\-&quot;R$&quot;\ * #,##0.000_-;_-&quot;R$&quot;\ * &quot;-&quot;??_-;_-@_-"/>
    <numFmt numFmtId="168" formatCode="_-&quot;R$&quot;\ * #,##0.000_-;\-&quot;R$&quot;\ * #,##0.000_-;_-&quot;R$&quot;\ * &quot;-&quot;???_-;_-@_-"/>
  </numFmts>
  <fonts count="45"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11"/>
      <color rgb="FF9C0006"/>
      <name val="Tw Cen MT"/>
      <family val="2"/>
      <scheme val="minor"/>
    </font>
    <font>
      <sz val="11"/>
      <color rgb="FF9C5700"/>
      <name val="Tw Cen MT"/>
      <family val="2"/>
      <scheme val="minor"/>
    </font>
    <font>
      <b/>
      <sz val="11"/>
      <color rgb="FFFA7D00"/>
      <name val="Tw Cen MT"/>
      <family val="2"/>
      <scheme val="minor"/>
    </font>
    <font>
      <sz val="11"/>
      <color theme="0"/>
      <name val="Tw Cen MT"/>
      <family val="2"/>
      <scheme val="minor"/>
    </font>
    <font>
      <sz val="11"/>
      <color rgb="FF000000"/>
      <name val="Calibri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rgb="FF000000"/>
      <name val="Calibri"/>
      <family val="2"/>
    </font>
    <font>
      <sz val="14"/>
      <color theme="1"/>
      <name val="Calibri"/>
      <family val="2"/>
    </font>
    <font>
      <sz val="14"/>
      <color rgb="FF00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theme="0"/>
      <name val="Calibri"/>
      <family val="2"/>
    </font>
    <font>
      <b/>
      <sz val="14"/>
      <color theme="1"/>
      <name val="Calibri"/>
      <family val="2"/>
    </font>
    <font>
      <sz val="14"/>
      <color theme="0"/>
      <name val="Calibri"/>
      <family val="2"/>
    </font>
    <font>
      <b/>
      <sz val="14"/>
      <color rgb="FFFA7D00"/>
      <name val="Calibri"/>
      <family val="2"/>
    </font>
    <font>
      <sz val="8"/>
      <name val="Tw Cen MT"/>
      <family val="2"/>
      <scheme val="minor"/>
    </font>
    <font>
      <b/>
      <sz val="16"/>
      <color theme="0"/>
      <name val="Calibri"/>
      <family val="2"/>
    </font>
    <font>
      <b/>
      <sz val="18"/>
      <name val="Calibri"/>
      <family val="2"/>
    </font>
    <font>
      <b/>
      <sz val="18"/>
      <color theme="1"/>
      <name val="Calibri"/>
      <family val="2"/>
    </font>
    <font>
      <b/>
      <sz val="12"/>
      <color rgb="FF000000"/>
      <name val="Calibri"/>
      <family val="2"/>
    </font>
    <font>
      <sz val="11"/>
      <color theme="1"/>
      <name val="Twentieth Century"/>
    </font>
    <font>
      <b/>
      <sz val="11"/>
      <color rgb="FFFFFFFF"/>
      <name val="Twentieth Century"/>
    </font>
    <font>
      <b/>
      <sz val="11"/>
      <color theme="1"/>
      <name val="Tw Cen MT"/>
      <family val="2"/>
      <scheme val="minor"/>
    </font>
    <font>
      <b/>
      <sz val="11"/>
      <color theme="0"/>
      <name val="Tw Cen MT"/>
      <family val="2"/>
      <scheme val="minor"/>
    </font>
    <font>
      <b/>
      <sz val="14"/>
      <color theme="0"/>
      <name val="Tw Cen MT"/>
      <family val="2"/>
      <scheme val="minor"/>
    </font>
    <font>
      <b/>
      <sz val="18"/>
      <name val="Tw Cen MT"/>
      <family val="2"/>
      <scheme val="minor"/>
    </font>
    <font>
      <b/>
      <sz val="16"/>
      <color theme="1"/>
      <name val="Tw Cen MT"/>
      <family val="2"/>
      <scheme val="minor"/>
    </font>
    <font>
      <b/>
      <sz val="14"/>
      <color theme="1"/>
      <name val="Tw Cen MT"/>
      <family val="2"/>
      <scheme val="minor"/>
    </font>
    <font>
      <b/>
      <sz val="14"/>
      <color rgb="FFFF0000"/>
      <name val="Tw Cen MT"/>
      <family val="2"/>
      <scheme val="minor"/>
    </font>
    <font>
      <b/>
      <sz val="14"/>
      <name val="Tw Cen MT"/>
      <family val="2"/>
      <scheme val="minor"/>
    </font>
    <font>
      <b/>
      <sz val="14"/>
      <color theme="4" tint="-0.249977111117893"/>
      <name val="Tw Cen MT"/>
      <family val="2"/>
      <scheme val="minor"/>
    </font>
    <font>
      <b/>
      <sz val="14"/>
      <color theme="3"/>
      <name val="Tw Cen MT"/>
      <family val="2"/>
      <scheme val="minor"/>
    </font>
    <font>
      <b/>
      <sz val="14"/>
      <color rgb="FF000000"/>
      <name val="Tw Cen MT"/>
      <family val="2"/>
      <scheme val="minor"/>
    </font>
    <font>
      <b/>
      <sz val="14"/>
      <color theme="1" tint="4.9989318521683403E-2"/>
      <name val="Tw Cen MT"/>
      <family val="2"/>
      <scheme val="minor"/>
    </font>
    <font>
      <b/>
      <sz val="12"/>
      <color theme="1"/>
      <name val="Tw Cen MT"/>
      <family val="2"/>
      <scheme val="minor"/>
    </font>
    <font>
      <sz val="12"/>
      <color theme="1"/>
      <name val="Tw Cen MT"/>
      <family val="2"/>
      <scheme val="minor"/>
    </font>
    <font>
      <b/>
      <sz val="11"/>
      <name val="Tw Cen MT"/>
      <family val="2"/>
      <scheme val="minor"/>
    </font>
    <font>
      <sz val="14"/>
      <color theme="1"/>
      <name val="Tw Cen MT"/>
      <family val="2"/>
      <scheme val="minor"/>
    </font>
    <font>
      <b/>
      <sz val="14"/>
      <color theme="1"/>
      <name val="Tw Cen MT"/>
      <scheme val="minor"/>
    </font>
    <font>
      <b/>
      <sz val="12"/>
      <color theme="1"/>
      <name val="Tw Cen MT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FFFF"/>
        <bgColor rgb="FFFFFFCC"/>
      </patternFill>
    </fill>
    <fill>
      <patternFill patternType="solid">
        <fgColor rgb="FFA6A6A6"/>
        <bgColor rgb="FFBFBFBF"/>
      </patternFill>
    </fill>
    <fill>
      <patternFill patternType="solid">
        <fgColor rgb="FF00B050"/>
        <bgColor rgb="FFFFFFCC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rgb="FF808080"/>
      </patternFill>
    </fill>
    <fill>
      <patternFill patternType="solid">
        <fgColor theme="0" tint="-0.34998626667073579"/>
        <bgColor rgb="FFFFFFCC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rgb="FFFFFFCC"/>
      </patternFill>
    </fill>
    <fill>
      <patternFill patternType="solid">
        <fgColor theme="7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theme="7"/>
        <bgColor rgb="FF808080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499984740745262"/>
        <bgColor rgb="FFFFFFCC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rgb="FF808080"/>
      </patternFill>
    </fill>
    <fill>
      <patternFill patternType="solid">
        <fgColor rgb="FF00B0F0"/>
        <bgColor indexed="64"/>
      </patternFill>
    </fill>
    <fill>
      <patternFill patternType="solid">
        <fgColor rgb="FF1CADE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theme="0"/>
      </right>
      <top/>
      <bottom style="thin">
        <color auto="1"/>
      </bottom>
      <diagonal/>
    </border>
    <border>
      <left style="thin">
        <color auto="1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auto="1"/>
      </left>
      <right/>
      <top/>
      <bottom style="thin">
        <color theme="0"/>
      </bottom>
      <diagonal/>
    </border>
    <border>
      <left/>
      <right/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6" fillId="0" borderId="0"/>
    <xf numFmtId="0" fontId="1" fillId="38" borderId="0" applyNumberFormat="0" applyBorder="0" applyAlignment="0" applyProtection="0"/>
    <xf numFmtId="0" fontId="5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</cellStyleXfs>
  <cellXfs count="433">
    <xf numFmtId="0" fontId="0" fillId="0" borderId="0" xfId="0"/>
    <xf numFmtId="0" fontId="12" fillId="9" borderId="3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/>
    </xf>
    <xf numFmtId="0" fontId="12" fillId="9" borderId="7" xfId="0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 wrapText="1"/>
    </xf>
    <xf numFmtId="14" fontId="14" fillId="10" borderId="2" xfId="0" applyNumberFormat="1" applyFont="1" applyFill="1" applyBorder="1" applyAlignment="1">
      <alignment horizontal="center" vertical="center" wrapText="1"/>
    </xf>
    <xf numFmtId="14" fontId="11" fillId="10" borderId="2" xfId="0" applyNumberFormat="1" applyFont="1" applyFill="1" applyBorder="1" applyAlignment="1">
      <alignment horizontal="center" vertical="center"/>
    </xf>
    <xf numFmtId="0" fontId="12" fillId="8" borderId="2" xfId="8" applyFont="1" applyBorder="1" applyAlignment="1">
      <alignment horizontal="center" vertical="center"/>
    </xf>
    <xf numFmtId="0" fontId="12" fillId="8" borderId="2" xfId="8" applyFont="1" applyBorder="1" applyAlignment="1">
      <alignment horizontal="center" vertical="center" wrapText="1"/>
    </xf>
    <xf numFmtId="14" fontId="12" fillId="8" borderId="2" xfId="8" applyNumberFormat="1" applyFont="1" applyBorder="1" applyAlignment="1">
      <alignment horizontal="center" vertical="center"/>
    </xf>
    <xf numFmtId="0" fontId="12" fillId="9" borderId="14" xfId="0" applyFont="1" applyFill="1" applyBorder="1" applyAlignment="1">
      <alignment horizontal="center" vertical="center"/>
    </xf>
    <xf numFmtId="166" fontId="16" fillId="15" borderId="2" xfId="1" applyNumberFormat="1" applyFont="1" applyFill="1" applyBorder="1" applyAlignment="1" applyProtection="1">
      <alignment horizontal="center" vertical="center"/>
    </xf>
    <xf numFmtId="0" fontId="13" fillId="12" borderId="2" xfId="0" applyFont="1" applyFill="1" applyBorder="1" applyAlignment="1">
      <alignment horizontal="center" vertical="center"/>
    </xf>
    <xf numFmtId="0" fontId="13" fillId="12" borderId="2" xfId="0" applyFont="1" applyFill="1" applyBorder="1" applyAlignment="1">
      <alignment horizontal="center" vertical="center" wrapText="1"/>
    </xf>
    <xf numFmtId="14" fontId="15" fillId="12" borderId="2" xfId="0" applyNumberFormat="1" applyFont="1" applyFill="1" applyBorder="1" applyAlignment="1">
      <alignment horizontal="center" vertical="center"/>
    </xf>
    <xf numFmtId="164" fontId="12" fillId="8" borderId="2" xfId="8" applyNumberFormat="1" applyFont="1" applyBorder="1" applyAlignment="1">
      <alignment horizontal="center" vertical="center"/>
    </xf>
    <xf numFmtId="164" fontId="16" fillId="15" borderId="2" xfId="0" applyNumberFormat="1" applyFont="1" applyFill="1" applyBorder="1" applyAlignment="1">
      <alignment horizontal="center" vertical="center"/>
    </xf>
    <xf numFmtId="164" fontId="12" fillId="14" borderId="2" xfId="8" applyNumberFormat="1" applyFont="1" applyFill="1" applyBorder="1" applyAlignment="1">
      <alignment horizontal="center" vertical="center"/>
    </xf>
    <xf numFmtId="14" fontId="15" fillId="11" borderId="2" xfId="0" applyNumberFormat="1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 wrapText="1"/>
    </xf>
    <xf numFmtId="14" fontId="12" fillId="11" borderId="2" xfId="0" applyNumberFormat="1" applyFont="1" applyFill="1" applyBorder="1" applyAlignment="1">
      <alignment horizontal="center" vertical="center" wrapText="1"/>
    </xf>
    <xf numFmtId="14" fontId="12" fillId="9" borderId="8" xfId="0" applyNumberFormat="1" applyFont="1" applyFill="1" applyBorder="1" applyAlignment="1">
      <alignment horizontal="center" vertical="center"/>
    </xf>
    <xf numFmtId="14" fontId="15" fillId="9" borderId="4" xfId="0" applyNumberFormat="1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 wrapText="1"/>
    </xf>
    <xf numFmtId="14" fontId="12" fillId="9" borderId="4" xfId="0" applyNumberFormat="1" applyFont="1" applyFill="1" applyBorder="1" applyAlignment="1">
      <alignment horizontal="center" vertical="center" wrapText="1"/>
    </xf>
    <xf numFmtId="14" fontId="12" fillId="9" borderId="4" xfId="0" applyNumberFormat="1" applyFont="1" applyFill="1" applyBorder="1" applyAlignment="1">
      <alignment horizontal="center" vertical="center"/>
    </xf>
    <xf numFmtId="0" fontId="12" fillId="9" borderId="13" xfId="0" applyFont="1" applyFill="1" applyBorder="1" applyAlignment="1">
      <alignment horizontal="center" vertical="center"/>
    </xf>
    <xf numFmtId="14" fontId="15" fillId="9" borderId="5" xfId="0" applyNumberFormat="1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center" vertical="center"/>
    </xf>
    <xf numFmtId="14" fontId="15" fillId="9" borderId="3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 vertical="center"/>
    </xf>
    <xf numFmtId="2" fontId="15" fillId="9" borderId="4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4" fontId="12" fillId="8" borderId="2" xfId="8" applyNumberFormat="1" applyFont="1" applyBorder="1" applyAlignment="1">
      <alignment horizontal="center" vertical="center"/>
    </xf>
    <xf numFmtId="44" fontId="16" fillId="15" borderId="2" xfId="1" applyFont="1" applyFill="1" applyBorder="1" applyAlignment="1" applyProtection="1">
      <alignment horizontal="center" vertical="center"/>
    </xf>
    <xf numFmtId="0" fontId="16" fillId="17" borderId="0" xfId="0" applyFont="1" applyFill="1" applyAlignment="1">
      <alignment horizontal="center" vertical="center"/>
    </xf>
    <xf numFmtId="14" fontId="15" fillId="18" borderId="0" xfId="0" applyNumberFormat="1" applyFont="1" applyFill="1" applyAlignment="1">
      <alignment horizontal="center" vertical="center"/>
    </xf>
    <xf numFmtId="0" fontId="12" fillId="18" borderId="0" xfId="0" applyFont="1" applyFill="1" applyAlignment="1">
      <alignment horizontal="center" vertical="center" wrapText="1"/>
    </xf>
    <xf numFmtId="14" fontId="12" fillId="18" borderId="0" xfId="0" applyNumberFormat="1" applyFont="1" applyFill="1" applyAlignment="1">
      <alignment horizontal="center" vertical="center" wrapText="1"/>
    </xf>
    <xf numFmtId="0" fontId="12" fillId="18" borderId="0" xfId="0" applyFont="1" applyFill="1" applyAlignment="1">
      <alignment horizontal="center" vertical="center"/>
    </xf>
    <xf numFmtId="14" fontId="12" fillId="18" borderId="0" xfId="0" applyNumberFormat="1" applyFont="1" applyFill="1" applyAlignment="1">
      <alignment horizontal="center" vertical="center"/>
    </xf>
    <xf numFmtId="164" fontId="16" fillId="17" borderId="0" xfId="1" applyNumberFormat="1" applyFont="1" applyFill="1" applyBorder="1" applyAlignment="1" applyProtection="1">
      <alignment horizontal="center" vertical="center"/>
    </xf>
    <xf numFmtId="164" fontId="16" fillId="17" borderId="0" xfId="0" applyNumberFormat="1" applyFont="1" applyFill="1" applyAlignment="1">
      <alignment horizontal="center" vertical="center"/>
    </xf>
    <xf numFmtId="0" fontId="12" fillId="9" borderId="9" xfId="0" applyFont="1" applyFill="1" applyBorder="1" applyAlignment="1">
      <alignment horizontal="center" vertical="center"/>
    </xf>
    <xf numFmtId="0" fontId="17" fillId="16" borderId="2" xfId="0" applyFont="1" applyFill="1" applyBorder="1" applyAlignment="1">
      <alignment horizontal="center" vertical="center"/>
    </xf>
    <xf numFmtId="164" fontId="13" fillId="14" borderId="2" xfId="0" applyNumberFormat="1" applyFont="1" applyFill="1" applyBorder="1" applyAlignment="1">
      <alignment horizontal="center" vertical="center"/>
    </xf>
    <xf numFmtId="164" fontId="13" fillId="20" borderId="2" xfId="0" applyNumberFormat="1" applyFont="1" applyFill="1" applyBorder="1" applyAlignment="1">
      <alignment horizontal="center" vertical="center"/>
    </xf>
    <xf numFmtId="44" fontId="13" fillId="20" borderId="2" xfId="1" applyFont="1" applyFill="1" applyBorder="1" applyAlignment="1">
      <alignment horizontal="center" vertical="center"/>
    </xf>
    <xf numFmtId="0" fontId="17" fillId="13" borderId="0" xfId="3" applyFont="1" applyFill="1" applyBorder="1" applyAlignment="1">
      <alignment horizontal="center" vertical="center"/>
    </xf>
    <xf numFmtId="0" fontId="17" fillId="13" borderId="0" xfId="3" applyFont="1" applyFill="1" applyBorder="1" applyAlignment="1">
      <alignment vertical="center"/>
    </xf>
    <xf numFmtId="0" fontId="12" fillId="13" borderId="0" xfId="3" applyFont="1" applyFill="1" applyBorder="1" applyAlignment="1">
      <alignment vertical="center"/>
    </xf>
    <xf numFmtId="0" fontId="12" fillId="13" borderId="0" xfId="3" applyFont="1" applyFill="1" applyBorder="1" applyAlignment="1">
      <alignment horizontal="center" vertical="center"/>
    </xf>
    <xf numFmtId="0" fontId="12" fillId="13" borderId="0" xfId="3" applyFont="1" applyFill="1" applyBorder="1" applyAlignment="1">
      <alignment vertical="center" wrapText="1"/>
    </xf>
    <xf numFmtId="0" fontId="18" fillId="13" borderId="0" xfId="6" applyFont="1" applyFill="1" applyBorder="1" applyAlignment="1">
      <alignment horizontal="center" vertical="center"/>
    </xf>
    <xf numFmtId="0" fontId="18" fillId="13" borderId="0" xfId="6" applyFont="1" applyFill="1" applyBorder="1" applyAlignment="1">
      <alignment horizontal="center" vertical="center" wrapText="1"/>
    </xf>
    <xf numFmtId="0" fontId="18" fillId="13" borderId="0" xfId="5" applyFont="1" applyFill="1" applyBorder="1" applyAlignment="1">
      <alignment horizontal="center" vertical="center"/>
    </xf>
    <xf numFmtId="0" fontId="18" fillId="13" borderId="0" xfId="5" applyFont="1" applyFill="1" applyBorder="1" applyAlignment="1">
      <alignment horizontal="center" vertical="center" wrapText="1"/>
    </xf>
    <xf numFmtId="0" fontId="19" fillId="13" borderId="0" xfId="4" applyFont="1" applyFill="1" applyBorder="1" applyAlignment="1">
      <alignment horizontal="center" vertical="center"/>
    </xf>
    <xf numFmtId="0" fontId="16" fillId="13" borderId="0" xfId="3" applyFont="1" applyFill="1" applyBorder="1" applyAlignment="1">
      <alignment horizontal="center" vertical="center"/>
    </xf>
    <xf numFmtId="0" fontId="18" fillId="13" borderId="0" xfId="3" applyFont="1" applyFill="1" applyBorder="1" applyAlignment="1">
      <alignment horizontal="center" vertical="center"/>
    </xf>
    <xf numFmtId="0" fontId="18" fillId="13" borderId="0" xfId="3" applyFont="1" applyFill="1" applyBorder="1" applyAlignment="1">
      <alignment horizontal="center" vertical="center" wrapText="1"/>
    </xf>
    <xf numFmtId="44" fontId="17" fillId="18" borderId="7" xfId="0" applyNumberFormat="1" applyFont="1" applyFill="1" applyBorder="1" applyAlignment="1">
      <alignment horizontal="center" vertical="center"/>
    </xf>
    <xf numFmtId="164" fontId="23" fillId="19" borderId="7" xfId="0" applyNumberFormat="1" applyFont="1" applyFill="1" applyBorder="1" applyAlignment="1">
      <alignment horizontal="center" vertical="center"/>
    </xf>
    <xf numFmtId="14" fontId="12" fillId="14" borderId="2" xfId="8" applyNumberFormat="1" applyFont="1" applyFill="1" applyBorder="1" applyAlignment="1">
      <alignment horizontal="center" vertical="center"/>
    </xf>
    <xf numFmtId="0" fontId="12" fillId="22" borderId="2" xfId="0" applyFont="1" applyFill="1" applyBorder="1" applyAlignment="1">
      <alignment horizontal="center" vertical="center"/>
    </xf>
    <xf numFmtId="44" fontId="12" fillId="9" borderId="4" xfId="0" applyNumberFormat="1" applyFont="1" applyFill="1" applyBorder="1" applyAlignment="1">
      <alignment horizontal="center" vertical="center"/>
    </xf>
    <xf numFmtId="2" fontId="12" fillId="8" borderId="2" xfId="8" applyNumberFormat="1" applyFont="1" applyBorder="1" applyAlignment="1">
      <alignment horizontal="center" vertical="center"/>
    </xf>
    <xf numFmtId="0" fontId="12" fillId="14" borderId="2" xfId="8" applyFont="1" applyFill="1" applyBorder="1" applyAlignment="1">
      <alignment horizontal="center" vertical="center"/>
    </xf>
    <xf numFmtId="0" fontId="12" fillId="14" borderId="2" xfId="8" applyFont="1" applyFill="1" applyBorder="1" applyAlignment="1">
      <alignment horizontal="center" vertical="center" wrapText="1"/>
    </xf>
    <xf numFmtId="0" fontId="12" fillId="14" borderId="2" xfId="0" applyFont="1" applyFill="1" applyBorder="1" applyAlignment="1">
      <alignment horizontal="center" vertical="center"/>
    </xf>
    <xf numFmtId="2" fontId="12" fillId="14" borderId="2" xfId="8" applyNumberFormat="1" applyFont="1" applyFill="1" applyBorder="1" applyAlignment="1">
      <alignment horizontal="center" vertical="center"/>
    </xf>
    <xf numFmtId="0" fontId="12" fillId="14" borderId="3" xfId="0" applyFont="1" applyFill="1" applyBorder="1" applyAlignment="1">
      <alignment horizontal="center" vertical="center"/>
    </xf>
    <xf numFmtId="0" fontId="12" fillId="14" borderId="4" xfId="0" applyFont="1" applyFill="1" applyBorder="1" applyAlignment="1">
      <alignment horizontal="center" vertical="center"/>
    </xf>
    <xf numFmtId="0" fontId="12" fillId="22" borderId="3" xfId="0" applyFont="1" applyFill="1" applyBorder="1" applyAlignment="1">
      <alignment horizontal="center" vertical="center"/>
    </xf>
    <xf numFmtId="0" fontId="12" fillId="22" borderId="4" xfId="0" applyFont="1" applyFill="1" applyBorder="1" applyAlignment="1">
      <alignment horizontal="center" vertical="center"/>
    </xf>
    <xf numFmtId="0" fontId="12" fillId="22" borderId="9" xfId="0" applyFont="1" applyFill="1" applyBorder="1" applyAlignment="1">
      <alignment horizontal="center" vertical="center"/>
    </xf>
    <xf numFmtId="0" fontId="12" fillId="8" borderId="2" xfId="7" applyFont="1" applyFill="1" applyBorder="1" applyAlignment="1">
      <alignment horizontal="center" vertical="center"/>
    </xf>
    <xf numFmtId="0" fontId="13" fillId="22" borderId="2" xfId="0" applyFont="1" applyFill="1" applyBorder="1" applyAlignment="1">
      <alignment horizontal="center" vertical="center"/>
    </xf>
    <xf numFmtId="0" fontId="16" fillId="15" borderId="2" xfId="0" applyFont="1" applyFill="1" applyBorder="1" applyAlignment="1">
      <alignment horizontal="center" vertical="center"/>
    </xf>
    <xf numFmtId="0" fontId="11" fillId="0" borderId="20" xfId="0" applyFont="1" applyBorder="1" applyAlignment="1">
      <alignment vertical="center" wrapText="1"/>
    </xf>
    <xf numFmtId="44" fontId="22" fillId="21" borderId="0" xfId="0" applyNumberFormat="1" applyFont="1" applyFill="1" applyAlignment="1">
      <alignment vertical="center"/>
    </xf>
    <xf numFmtId="44" fontId="12" fillId="9" borderId="19" xfId="0" applyNumberFormat="1" applyFont="1" applyFill="1" applyBorder="1" applyAlignment="1">
      <alignment horizontal="center" vertical="center"/>
    </xf>
    <xf numFmtId="44" fontId="16" fillId="15" borderId="2" xfId="0" applyNumberFormat="1" applyFont="1" applyFill="1" applyBorder="1" applyAlignment="1">
      <alignment horizontal="center" vertical="center"/>
    </xf>
    <xf numFmtId="164" fontId="13" fillId="24" borderId="2" xfId="0" applyNumberFormat="1" applyFont="1" applyFill="1" applyBorder="1" applyAlignment="1">
      <alignment horizontal="center" vertical="center"/>
    </xf>
    <xf numFmtId="164" fontId="13" fillId="25" borderId="2" xfId="0" applyNumberFormat="1" applyFont="1" applyFill="1" applyBorder="1" applyAlignment="1">
      <alignment horizontal="center" vertical="center"/>
    </xf>
    <xf numFmtId="0" fontId="18" fillId="26" borderId="2" xfId="0" applyFont="1" applyFill="1" applyBorder="1" applyAlignment="1">
      <alignment horizontal="center" vertical="center"/>
    </xf>
    <xf numFmtId="164" fontId="18" fillId="26" borderId="2" xfId="0" applyNumberFormat="1" applyFont="1" applyFill="1" applyBorder="1" applyAlignment="1">
      <alignment horizontal="center" vertical="center"/>
    </xf>
    <xf numFmtId="44" fontId="18" fillId="26" borderId="2" xfId="1" applyFont="1" applyFill="1" applyBorder="1" applyAlignment="1">
      <alignment horizontal="center" vertical="center"/>
    </xf>
    <xf numFmtId="164" fontId="18" fillId="26" borderId="2" xfId="1" applyNumberFormat="1" applyFont="1" applyFill="1" applyBorder="1" applyAlignment="1">
      <alignment horizontal="center" vertical="center"/>
    </xf>
    <xf numFmtId="14" fontId="18" fillId="26" borderId="2" xfId="0" applyNumberFormat="1" applyFont="1" applyFill="1" applyBorder="1" applyAlignment="1">
      <alignment horizontal="center" vertical="center" wrapText="1"/>
    </xf>
    <xf numFmtId="164" fontId="18" fillId="26" borderId="2" xfId="0" applyNumberFormat="1" applyFont="1" applyFill="1" applyBorder="1" applyAlignment="1">
      <alignment horizontal="center" vertical="center" wrapText="1"/>
    </xf>
    <xf numFmtId="2" fontId="16" fillId="26" borderId="2" xfId="0" applyNumberFormat="1" applyFont="1" applyFill="1" applyBorder="1" applyAlignment="1">
      <alignment horizontal="center" vertical="center"/>
    </xf>
    <xf numFmtId="0" fontId="17" fillId="16" borderId="2" xfId="0" applyFont="1" applyFill="1" applyBorder="1" applyAlignment="1">
      <alignment horizontal="center" vertical="center" wrapText="1"/>
    </xf>
    <xf numFmtId="0" fontId="16" fillId="27" borderId="2" xfId="0" applyFont="1" applyFill="1" applyBorder="1" applyAlignment="1">
      <alignment horizontal="center" vertical="center"/>
    </xf>
    <xf numFmtId="44" fontId="12" fillId="14" borderId="2" xfId="8" applyNumberFormat="1" applyFont="1" applyFill="1" applyBorder="1" applyAlignment="1">
      <alignment horizontal="center" vertical="center"/>
    </xf>
    <xf numFmtId="0" fontId="16" fillId="11" borderId="2" xfId="0" applyFont="1" applyFill="1" applyBorder="1" applyAlignment="1">
      <alignment horizontal="center" vertical="center"/>
    </xf>
    <xf numFmtId="0" fontId="16" fillId="29" borderId="0" xfId="0" applyFont="1" applyFill="1" applyAlignment="1">
      <alignment horizontal="center" vertical="center"/>
    </xf>
    <xf numFmtId="0" fontId="16" fillId="23" borderId="0" xfId="3" applyFont="1" applyFill="1" applyBorder="1" applyAlignment="1">
      <alignment horizontal="center" vertical="center"/>
    </xf>
    <xf numFmtId="165" fontId="16" fillId="23" borderId="0" xfId="3" applyNumberFormat="1" applyFont="1" applyFill="1" applyBorder="1" applyAlignment="1">
      <alignment horizontal="center" vertical="center"/>
    </xf>
    <xf numFmtId="0" fontId="16" fillId="28" borderId="0" xfId="0" applyFont="1" applyFill="1" applyAlignment="1">
      <alignment horizontal="center" vertical="center"/>
    </xf>
    <xf numFmtId="0" fontId="16" fillId="28" borderId="0" xfId="0" applyFont="1" applyFill="1" applyAlignment="1">
      <alignment horizontal="center" vertical="center" wrapText="1"/>
    </xf>
    <xf numFmtId="14" fontId="16" fillId="28" borderId="0" xfId="0" applyNumberFormat="1" applyFont="1" applyFill="1" applyAlignment="1">
      <alignment horizontal="center" vertical="center" wrapText="1"/>
    </xf>
    <xf numFmtId="0" fontId="16" fillId="23" borderId="0" xfId="3" applyNumberFormat="1" applyFont="1" applyFill="1" applyBorder="1" applyAlignment="1">
      <alignment horizontal="center" vertical="center"/>
    </xf>
    <xf numFmtId="0" fontId="18" fillId="23" borderId="0" xfId="3" applyNumberFormat="1" applyFont="1" applyFill="1" applyBorder="1" applyAlignment="1">
      <alignment horizontal="center" vertical="center"/>
    </xf>
    <xf numFmtId="0" fontId="18" fillId="23" borderId="0" xfId="0" applyFont="1" applyFill="1" applyAlignment="1">
      <alignment horizontal="center" vertical="center"/>
    </xf>
    <xf numFmtId="1" fontId="18" fillId="28" borderId="0" xfId="0" applyNumberFormat="1" applyFont="1" applyFill="1" applyAlignment="1">
      <alignment horizontal="center" vertical="center"/>
    </xf>
    <xf numFmtId="0" fontId="18" fillId="28" borderId="0" xfId="0" applyFont="1" applyFill="1" applyAlignment="1">
      <alignment horizontal="center" vertical="center" wrapText="1"/>
    </xf>
    <xf numFmtId="1" fontId="16" fillId="28" borderId="7" xfId="0" applyNumberFormat="1" applyFont="1" applyFill="1" applyBorder="1" applyAlignment="1">
      <alignment horizontal="center" vertical="center" wrapText="1"/>
    </xf>
    <xf numFmtId="0" fontId="18" fillId="23" borderId="0" xfId="3" applyFont="1" applyFill="1" applyBorder="1" applyAlignment="1">
      <alignment horizontal="center" vertical="center"/>
    </xf>
    <xf numFmtId="0" fontId="18" fillId="23" borderId="0" xfId="3" applyFont="1" applyFill="1" applyBorder="1" applyAlignment="1">
      <alignment horizontal="center" vertical="center" wrapText="1"/>
    </xf>
    <xf numFmtId="0" fontId="18" fillId="28" borderId="0" xfId="0" applyFont="1" applyFill="1" applyAlignment="1">
      <alignment horizontal="center" vertical="center"/>
    </xf>
    <xf numFmtId="0" fontId="16" fillId="23" borderId="0" xfId="3" applyFont="1" applyFill="1" applyBorder="1" applyAlignment="1">
      <alignment vertical="center"/>
    </xf>
    <xf numFmtId="0" fontId="18" fillId="28" borderId="8" xfId="0" applyFont="1" applyFill="1" applyBorder="1" applyAlignment="1">
      <alignment horizontal="center" vertical="center"/>
    </xf>
    <xf numFmtId="14" fontId="18" fillId="28" borderId="0" xfId="0" applyNumberFormat="1" applyFont="1" applyFill="1" applyAlignment="1">
      <alignment horizontal="center" vertical="center"/>
    </xf>
    <xf numFmtId="14" fontId="18" fillId="28" borderId="3" xfId="0" applyNumberFormat="1" applyFont="1" applyFill="1" applyBorder="1" applyAlignment="1">
      <alignment horizontal="center" vertical="center" wrapText="1"/>
    </xf>
    <xf numFmtId="0" fontId="18" fillId="28" borderId="4" xfId="0" applyFont="1" applyFill="1" applyBorder="1" applyAlignment="1">
      <alignment horizontal="center" vertical="center"/>
    </xf>
    <xf numFmtId="14" fontId="18" fillId="28" borderId="7" xfId="0" applyNumberFormat="1" applyFont="1" applyFill="1" applyBorder="1" applyAlignment="1">
      <alignment horizontal="center" vertical="center"/>
    </xf>
    <xf numFmtId="0" fontId="18" fillId="28" borderId="8" xfId="0" applyFont="1" applyFill="1" applyBorder="1" applyAlignment="1">
      <alignment horizontal="center" vertical="center" wrapText="1"/>
    </xf>
    <xf numFmtId="14" fontId="18" fillId="28" borderId="4" xfId="0" applyNumberFormat="1" applyFont="1" applyFill="1" applyBorder="1" applyAlignment="1">
      <alignment horizontal="center" vertical="center" wrapText="1"/>
    </xf>
    <xf numFmtId="0" fontId="18" fillId="28" borderId="7" xfId="0" applyFont="1" applyFill="1" applyBorder="1" applyAlignment="1">
      <alignment horizontal="center" vertical="center"/>
    </xf>
    <xf numFmtId="14" fontId="18" fillId="28" borderId="4" xfId="0" applyNumberFormat="1" applyFont="1" applyFill="1" applyBorder="1" applyAlignment="1">
      <alignment horizontal="center" vertical="center"/>
    </xf>
    <xf numFmtId="0" fontId="15" fillId="23" borderId="0" xfId="3" applyNumberFormat="1" applyFont="1" applyFill="1" applyBorder="1" applyAlignment="1">
      <alignment horizontal="center" vertical="center"/>
    </xf>
    <xf numFmtId="0" fontId="14" fillId="23" borderId="0" xfId="3" applyNumberFormat="1" applyFont="1" applyFill="1" applyBorder="1" applyAlignment="1">
      <alignment horizontal="center" vertical="center"/>
    </xf>
    <xf numFmtId="0" fontId="12" fillId="20" borderId="2" xfId="8" applyFont="1" applyFill="1" applyBorder="1" applyAlignment="1">
      <alignment horizontal="center" vertical="center" wrapText="1"/>
    </xf>
    <xf numFmtId="0" fontId="13" fillId="25" borderId="2" xfId="0" applyFont="1" applyFill="1" applyBorder="1" applyAlignment="1">
      <alignment horizontal="center" vertical="center"/>
    </xf>
    <xf numFmtId="164" fontId="12" fillId="25" borderId="2" xfId="2" applyNumberFormat="1" applyFont="1" applyFill="1" applyBorder="1" applyAlignment="1">
      <alignment horizontal="center" vertical="center"/>
    </xf>
    <xf numFmtId="164" fontId="13" fillId="25" borderId="2" xfId="0" applyNumberFormat="1" applyFont="1" applyFill="1" applyBorder="1" applyAlignment="1">
      <alignment horizontal="center" vertical="center" wrapText="1"/>
    </xf>
    <xf numFmtId="44" fontId="13" fillId="25" borderId="2" xfId="1" applyFont="1" applyFill="1" applyBorder="1" applyAlignment="1">
      <alignment horizontal="center" vertical="center"/>
    </xf>
    <xf numFmtId="164" fontId="13" fillId="25" borderId="2" xfId="1" applyNumberFormat="1" applyFont="1" applyFill="1" applyBorder="1" applyAlignment="1">
      <alignment horizontal="center" vertical="center"/>
    </xf>
    <xf numFmtId="0" fontId="12" fillId="25" borderId="2" xfId="8" applyFont="1" applyFill="1" applyBorder="1" applyAlignment="1">
      <alignment horizontal="center" vertical="center" wrapText="1"/>
    </xf>
    <xf numFmtId="14" fontId="15" fillId="25" borderId="2" xfId="0" applyNumberFormat="1" applyFont="1" applyFill="1" applyBorder="1" applyAlignment="1">
      <alignment horizontal="center" vertical="center"/>
    </xf>
    <xf numFmtId="14" fontId="13" fillId="25" borderId="2" xfId="0" applyNumberFormat="1" applyFont="1" applyFill="1" applyBorder="1" applyAlignment="1">
      <alignment horizontal="center" vertical="center" wrapText="1"/>
    </xf>
    <xf numFmtId="2" fontId="13" fillId="25" borderId="2" xfId="0" applyNumberFormat="1" applyFont="1" applyFill="1" applyBorder="1" applyAlignment="1">
      <alignment horizontal="center" vertical="center"/>
    </xf>
    <xf numFmtId="0" fontId="12" fillId="25" borderId="2" xfId="7" applyFont="1" applyFill="1" applyBorder="1" applyAlignment="1">
      <alignment horizontal="center" vertical="center"/>
    </xf>
    <xf numFmtId="0" fontId="12" fillId="25" borderId="2" xfId="8" applyFont="1" applyFill="1" applyBorder="1" applyAlignment="1">
      <alignment horizontal="center" vertical="center"/>
    </xf>
    <xf numFmtId="0" fontId="12" fillId="20" borderId="2" xfId="8" applyFont="1" applyFill="1" applyBorder="1" applyAlignment="1">
      <alignment horizontal="center" vertical="center"/>
    </xf>
    <xf numFmtId="0" fontId="18" fillId="26" borderId="2" xfId="8" applyFont="1" applyFill="1" applyBorder="1" applyAlignment="1">
      <alignment horizontal="center" vertical="center" wrapText="1"/>
    </xf>
    <xf numFmtId="0" fontId="18" fillId="26" borderId="2" xfId="8" applyFont="1" applyFill="1" applyBorder="1" applyAlignment="1">
      <alignment horizontal="center" vertical="center"/>
    </xf>
    <xf numFmtId="0" fontId="16" fillId="12" borderId="2" xfId="8" applyFont="1" applyFill="1" applyBorder="1" applyAlignment="1">
      <alignment horizontal="center" vertical="center"/>
    </xf>
    <xf numFmtId="0" fontId="16" fillId="12" borderId="10" xfId="8" applyNumberFormat="1" applyFont="1" applyFill="1" applyBorder="1" applyAlignment="1">
      <alignment vertical="center"/>
    </xf>
    <xf numFmtId="0" fontId="16" fillId="12" borderId="11" xfId="8" applyFont="1" applyFill="1" applyBorder="1" applyAlignment="1">
      <alignment vertical="center"/>
    </xf>
    <xf numFmtId="0" fontId="16" fillId="12" borderId="12" xfId="8" applyFont="1" applyFill="1" applyBorder="1" applyAlignment="1">
      <alignment vertical="center"/>
    </xf>
    <xf numFmtId="0" fontId="16" fillId="12" borderId="12" xfId="8" applyFont="1" applyFill="1" applyBorder="1" applyAlignment="1">
      <alignment horizontal="center" vertical="center"/>
    </xf>
    <xf numFmtId="44" fontId="16" fillId="12" borderId="2" xfId="8" applyNumberFormat="1" applyFont="1" applyFill="1" applyBorder="1" applyAlignment="1">
      <alignment horizontal="center" vertical="center"/>
    </xf>
    <xf numFmtId="164" fontId="16" fillId="12" borderId="2" xfId="8" applyNumberFormat="1" applyFont="1" applyFill="1" applyBorder="1" applyAlignment="1">
      <alignment horizontal="center" vertical="center"/>
    </xf>
    <xf numFmtId="14" fontId="16" fillId="12" borderId="2" xfId="8" applyNumberFormat="1" applyFont="1" applyFill="1" applyBorder="1" applyAlignment="1">
      <alignment horizontal="center" vertical="center"/>
    </xf>
    <xf numFmtId="44" fontId="18" fillId="12" borderId="2" xfId="8" applyNumberFormat="1" applyFont="1" applyFill="1" applyBorder="1" applyAlignment="1">
      <alignment horizontal="center" vertical="center"/>
    </xf>
    <xf numFmtId="0" fontId="18" fillId="12" borderId="2" xfId="8" applyFont="1" applyFill="1" applyBorder="1" applyAlignment="1">
      <alignment horizontal="center" vertical="center"/>
    </xf>
    <xf numFmtId="0" fontId="15" fillId="14" borderId="2" xfId="8" applyFont="1" applyFill="1" applyBorder="1" applyAlignment="1">
      <alignment horizontal="center" vertical="center"/>
    </xf>
    <xf numFmtId="0" fontId="12" fillId="12" borderId="2" xfId="8" applyFont="1" applyFill="1" applyBorder="1" applyAlignment="1">
      <alignment horizontal="center" vertical="center" wrapText="1"/>
    </xf>
    <xf numFmtId="2" fontId="16" fillId="12" borderId="2" xfId="8" applyNumberFormat="1" applyFont="1" applyFill="1" applyBorder="1" applyAlignment="1">
      <alignment horizontal="center" vertical="center"/>
    </xf>
    <xf numFmtId="2" fontId="16" fillId="11" borderId="2" xfId="0" applyNumberFormat="1" applyFont="1" applyFill="1" applyBorder="1" applyAlignment="1">
      <alignment horizontal="center" vertical="center"/>
    </xf>
    <xf numFmtId="2" fontId="12" fillId="24" borderId="2" xfId="0" applyNumberFormat="1" applyFont="1" applyFill="1" applyBorder="1" applyAlignment="1">
      <alignment horizontal="center" vertical="center"/>
    </xf>
    <xf numFmtId="44" fontId="0" fillId="0" borderId="0" xfId="0" applyNumberFormat="1"/>
    <xf numFmtId="0" fontId="25" fillId="0" borderId="26" xfId="0" applyFont="1" applyBorder="1" applyAlignment="1">
      <alignment wrapText="1"/>
    </xf>
    <xf numFmtId="0" fontId="25" fillId="30" borderId="26" xfId="0" applyFont="1" applyFill="1" applyBorder="1" applyAlignment="1">
      <alignment wrapText="1"/>
    </xf>
    <xf numFmtId="0" fontId="26" fillId="30" borderId="26" xfId="0" applyFont="1" applyFill="1" applyBorder="1" applyAlignment="1">
      <alignment horizontal="center" wrapText="1"/>
    </xf>
    <xf numFmtId="0" fontId="25" fillId="0" borderId="26" xfId="0" applyFont="1" applyBorder="1" applyAlignment="1">
      <alignment horizontal="center" wrapText="1"/>
    </xf>
    <xf numFmtId="8" fontId="25" fillId="0" borderId="26" xfId="0" applyNumberFormat="1" applyFont="1" applyBorder="1" applyAlignment="1">
      <alignment horizontal="center" wrapText="1"/>
    </xf>
    <xf numFmtId="0" fontId="25" fillId="31" borderId="26" xfId="0" applyFont="1" applyFill="1" applyBorder="1" applyAlignment="1">
      <alignment wrapText="1"/>
    </xf>
    <xf numFmtId="0" fontId="26" fillId="31" borderId="26" xfId="0" applyFont="1" applyFill="1" applyBorder="1" applyAlignment="1">
      <alignment horizontal="center" wrapText="1"/>
    </xf>
    <xf numFmtId="0" fontId="26" fillId="31" borderId="31" xfId="0" applyFont="1" applyFill="1" applyBorder="1" applyAlignment="1">
      <alignment horizontal="center" wrapText="1"/>
    </xf>
    <xf numFmtId="0" fontId="25" fillId="0" borderId="30" xfId="0" applyFont="1" applyBorder="1" applyAlignment="1">
      <alignment horizontal="center" wrapText="1"/>
    </xf>
    <xf numFmtId="1" fontId="25" fillId="0" borderId="26" xfId="0" applyNumberFormat="1" applyFont="1" applyBorder="1" applyAlignment="1">
      <alignment horizontal="center" wrapText="1"/>
    </xf>
    <xf numFmtId="8" fontId="26" fillId="30" borderId="26" xfId="0" applyNumberFormat="1" applyFont="1" applyFill="1" applyBorder="1" applyAlignment="1">
      <alignment horizontal="center" wrapText="1"/>
    </xf>
    <xf numFmtId="8" fontId="25" fillId="0" borderId="26" xfId="1" applyNumberFormat="1" applyFont="1" applyBorder="1" applyAlignment="1">
      <alignment vertical="top" wrapText="1"/>
    </xf>
    <xf numFmtId="8" fontId="25" fillId="0" borderId="26" xfId="0" applyNumberFormat="1" applyFont="1" applyBorder="1" applyAlignment="1">
      <alignment vertical="top" wrapText="1"/>
    </xf>
    <xf numFmtId="44" fontId="26" fillId="31" borderId="31" xfId="1" applyFont="1" applyFill="1" applyBorder="1" applyAlignment="1">
      <alignment horizontal="center" wrapText="1"/>
    </xf>
    <xf numFmtId="0" fontId="26" fillId="32" borderId="26" xfId="0" applyFont="1" applyFill="1" applyBorder="1" applyAlignment="1">
      <alignment horizontal="center" wrapText="1"/>
    </xf>
    <xf numFmtId="0" fontId="25" fillId="32" borderId="26" xfId="0" applyFont="1" applyFill="1" applyBorder="1" applyAlignment="1">
      <alignment wrapText="1"/>
    </xf>
    <xf numFmtId="8" fontId="26" fillId="32" borderId="26" xfId="0" applyNumberFormat="1" applyFont="1" applyFill="1" applyBorder="1" applyAlignment="1">
      <alignment horizontal="center" wrapText="1"/>
    </xf>
    <xf numFmtId="0" fontId="26" fillId="32" borderId="31" xfId="0" applyFont="1" applyFill="1" applyBorder="1" applyAlignment="1">
      <alignment horizontal="center" wrapText="1"/>
    </xf>
    <xf numFmtId="44" fontId="26" fillId="32" borderId="31" xfId="1" applyFont="1" applyFill="1" applyBorder="1" applyAlignment="1">
      <alignment horizontal="center" wrapText="1"/>
    </xf>
    <xf numFmtId="0" fontId="27" fillId="33" borderId="0" xfId="0" applyFont="1" applyFill="1" applyAlignment="1">
      <alignment horizontal="center" vertical="center"/>
    </xf>
    <xf numFmtId="44" fontId="27" fillId="33" borderId="0" xfId="0" applyNumberFormat="1" applyFont="1" applyFill="1" applyAlignment="1">
      <alignment horizontal="center"/>
    </xf>
    <xf numFmtId="0" fontId="0" fillId="34" borderId="2" xfId="0" applyFill="1" applyBorder="1" applyAlignment="1">
      <alignment horizontal="center" vertical="center"/>
    </xf>
    <xf numFmtId="44" fontId="0" fillId="34" borderId="2" xfId="0" applyNumberFormat="1" applyFill="1" applyBorder="1" applyAlignment="1">
      <alignment horizontal="center" vertical="center"/>
    </xf>
    <xf numFmtId="0" fontId="0" fillId="34" borderId="18" xfId="0" applyFill="1" applyBorder="1" applyAlignment="1">
      <alignment horizontal="center" vertical="center"/>
    </xf>
    <xf numFmtId="44" fontId="27" fillId="33" borderId="0" xfId="0" applyNumberFormat="1" applyFont="1" applyFill="1"/>
    <xf numFmtId="0" fontId="0" fillId="34" borderId="2" xfId="0" applyFill="1" applyBorder="1" applyAlignment="1">
      <alignment horizontal="center"/>
    </xf>
    <xf numFmtId="0" fontId="0" fillId="34" borderId="2" xfId="0" applyFill="1" applyBorder="1" applyAlignment="1">
      <alignment vertical="center"/>
    </xf>
    <xf numFmtId="44" fontId="0" fillId="34" borderId="2" xfId="0" applyNumberFormat="1" applyFill="1" applyBorder="1" applyAlignment="1">
      <alignment vertical="center"/>
    </xf>
    <xf numFmtId="44" fontId="27" fillId="33" borderId="0" xfId="0" applyNumberFormat="1" applyFont="1" applyFill="1" applyAlignment="1">
      <alignment horizontal="center" vertical="center"/>
    </xf>
    <xf numFmtId="0" fontId="0" fillId="34" borderId="2" xfId="0" applyFill="1" applyBorder="1"/>
    <xf numFmtId="44" fontId="0" fillId="34" borderId="2" xfId="0" applyNumberFormat="1" applyFill="1" applyBorder="1"/>
    <xf numFmtId="0" fontId="28" fillId="35" borderId="0" xfId="0" applyFont="1" applyFill="1" applyAlignment="1">
      <alignment horizontal="center" vertical="center"/>
    </xf>
    <xf numFmtId="0" fontId="28" fillId="3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8" fillId="35" borderId="0" xfId="0" applyFont="1" applyFill="1" applyAlignment="1">
      <alignment horizontal="center"/>
    </xf>
    <xf numFmtId="44" fontId="28" fillId="35" borderId="0" xfId="0" applyNumberFormat="1" applyFont="1" applyFill="1"/>
    <xf numFmtId="1" fontId="28" fillId="35" borderId="0" xfId="0" applyNumberFormat="1" applyFont="1" applyFill="1" applyAlignment="1">
      <alignment horizontal="center"/>
    </xf>
    <xf numFmtId="0" fontId="0" fillId="35" borderId="0" xfId="0" applyFill="1" applyAlignment="1">
      <alignment horizontal="center"/>
    </xf>
    <xf numFmtId="0" fontId="0" fillId="36" borderId="2" xfId="0" applyFill="1" applyBorder="1" applyAlignment="1">
      <alignment horizontal="center"/>
    </xf>
    <xf numFmtId="1" fontId="27" fillId="36" borderId="2" xfId="0" applyNumberFormat="1" applyFont="1" applyFill="1" applyBorder="1" applyAlignment="1">
      <alignment horizontal="center"/>
    </xf>
    <xf numFmtId="0" fontId="0" fillId="36" borderId="2" xfId="0" applyFill="1" applyBorder="1" applyAlignment="1">
      <alignment horizontal="center" wrapText="1"/>
    </xf>
    <xf numFmtId="0" fontId="0" fillId="36" borderId="2" xfId="0" applyFill="1" applyBorder="1" applyAlignment="1">
      <alignment horizontal="center" vertical="center" wrapText="1"/>
    </xf>
    <xf numFmtId="0" fontId="0" fillId="37" borderId="0" xfId="0" applyFill="1" applyAlignment="1">
      <alignment horizontal="center" vertical="center"/>
    </xf>
    <xf numFmtId="1" fontId="0" fillId="37" borderId="0" xfId="0" applyNumberFormat="1" applyFill="1" applyAlignment="1">
      <alignment horizontal="center" vertical="center"/>
    </xf>
    <xf numFmtId="1" fontId="27" fillId="37" borderId="0" xfId="0" applyNumberFormat="1" applyFont="1" applyFill="1" applyAlignment="1">
      <alignment horizontal="center" vertical="center"/>
    </xf>
    <xf numFmtId="0" fontId="27" fillId="37" borderId="0" xfId="0" applyFont="1" applyFill="1" applyAlignment="1">
      <alignment horizontal="center" vertical="center"/>
    </xf>
    <xf numFmtId="1" fontId="0" fillId="0" borderId="0" xfId="0" applyNumberFormat="1" applyAlignment="1">
      <alignment horizontal="center"/>
    </xf>
    <xf numFmtId="0" fontId="27" fillId="37" borderId="0" xfId="0" applyFont="1" applyFill="1" applyAlignment="1">
      <alignment horizontal="center"/>
    </xf>
    <xf numFmtId="1" fontId="27" fillId="37" borderId="0" xfId="0" applyNumberFormat="1" applyFont="1" applyFill="1" applyAlignment="1">
      <alignment horizontal="center"/>
    </xf>
    <xf numFmtId="0" fontId="0" fillId="36" borderId="0" xfId="0" applyFill="1" applyAlignment="1">
      <alignment horizontal="center"/>
    </xf>
    <xf numFmtId="44" fontId="0" fillId="36" borderId="0" xfId="0" applyNumberFormat="1" applyFill="1"/>
    <xf numFmtId="44" fontId="0" fillId="36" borderId="0" xfId="0" applyNumberFormat="1" applyFill="1" applyAlignment="1">
      <alignment horizontal="center"/>
    </xf>
    <xf numFmtId="0" fontId="5" fillId="13" borderId="0" xfId="0" applyFont="1" applyFill="1"/>
    <xf numFmtId="0" fontId="28" fillId="13" borderId="0" xfId="0" applyFont="1" applyFill="1" applyAlignment="1">
      <alignment horizontal="center"/>
    </xf>
    <xf numFmtId="0" fontId="28" fillId="13" borderId="0" xfId="0" applyFont="1" applyFill="1" applyAlignment="1">
      <alignment horizontal="center" wrapText="1"/>
    </xf>
    <xf numFmtId="0" fontId="5" fillId="13" borderId="0" xfId="0" applyFont="1" applyFill="1" applyAlignment="1">
      <alignment horizontal="center"/>
    </xf>
    <xf numFmtId="167" fontId="5" fillId="13" borderId="0" xfId="0" applyNumberFormat="1" applyFont="1" applyFill="1" applyAlignment="1">
      <alignment horizontal="center"/>
    </xf>
    <xf numFmtId="168" fontId="5" fillId="13" borderId="0" xfId="0" applyNumberFormat="1" applyFont="1" applyFill="1" applyAlignment="1">
      <alignment horizontal="center"/>
    </xf>
    <xf numFmtId="0" fontId="28" fillId="13" borderId="0" xfId="0" applyFont="1" applyFill="1"/>
    <xf numFmtId="168" fontId="28" fillId="13" borderId="0" xfId="0" applyNumberFormat="1" applyFont="1" applyFill="1"/>
    <xf numFmtId="0" fontId="1" fillId="38" borderId="2" xfId="10" applyBorder="1" applyAlignment="1">
      <alignment vertical="center"/>
    </xf>
    <xf numFmtId="0" fontId="31" fillId="7" borderId="2" xfId="7" applyFont="1" applyBorder="1" applyAlignment="1">
      <alignment horizontal="left" vertical="top"/>
    </xf>
    <xf numFmtId="0" fontId="32" fillId="7" borderId="2" xfId="7" applyFont="1" applyBorder="1" applyAlignment="1">
      <alignment horizontal="left" vertical="top"/>
    </xf>
    <xf numFmtId="0" fontId="31" fillId="7" borderId="2" xfId="7" applyFont="1" applyBorder="1" applyAlignment="1">
      <alignment horizontal="left" vertical="top" wrapText="1"/>
    </xf>
    <xf numFmtId="14" fontId="32" fillId="7" borderId="2" xfId="7" applyNumberFormat="1" applyFont="1" applyBorder="1" applyAlignment="1">
      <alignment horizontal="left" vertical="top"/>
    </xf>
    <xf numFmtId="0" fontId="32" fillId="7" borderId="2" xfId="7" applyFont="1" applyBorder="1" applyAlignment="1">
      <alignment horizontal="left" vertical="top" wrapText="1"/>
    </xf>
    <xf numFmtId="0" fontId="32" fillId="7" borderId="2" xfId="7" quotePrefix="1" applyFont="1" applyBorder="1" applyAlignment="1">
      <alignment horizontal="left" vertical="top"/>
    </xf>
    <xf numFmtId="0" fontId="33" fillId="7" borderId="2" xfId="7" applyFont="1" applyBorder="1" applyAlignment="1">
      <alignment horizontal="left" vertical="top"/>
    </xf>
    <xf numFmtId="0" fontId="34" fillId="7" borderId="2" xfId="7" applyFont="1" applyBorder="1" applyAlignment="1">
      <alignment horizontal="left" vertical="top"/>
    </xf>
    <xf numFmtId="0" fontId="34" fillId="7" borderId="2" xfId="7" applyFont="1" applyBorder="1" applyAlignment="1">
      <alignment horizontal="left" vertical="top" wrapText="1"/>
    </xf>
    <xf numFmtId="0" fontId="35" fillId="7" borderId="2" xfId="7" applyFont="1" applyBorder="1" applyAlignment="1">
      <alignment horizontal="left" vertical="top" wrapText="1"/>
    </xf>
    <xf numFmtId="0" fontId="36" fillId="7" borderId="2" xfId="7" applyFont="1" applyBorder="1" applyAlignment="1">
      <alignment horizontal="left" vertical="top"/>
    </xf>
    <xf numFmtId="0" fontId="37" fillId="39" borderId="2" xfId="0" applyFont="1" applyFill="1" applyBorder="1" applyAlignment="1">
      <alignment horizontal="left" vertical="top"/>
    </xf>
    <xf numFmtId="0" fontId="32" fillId="7" borderId="2" xfId="7" applyFont="1" applyBorder="1" applyAlignment="1">
      <alignment wrapText="1"/>
    </xf>
    <xf numFmtId="0" fontId="32" fillId="7" borderId="2" xfId="7" applyFont="1" applyBorder="1" applyAlignment="1"/>
    <xf numFmtId="0" fontId="1" fillId="38" borderId="10" xfId="10" applyBorder="1" applyAlignment="1">
      <alignment vertical="center"/>
    </xf>
    <xf numFmtId="0" fontId="32" fillId="0" borderId="2" xfId="0" applyFont="1" applyBorder="1" applyAlignment="1">
      <alignment horizontal="left" vertical="top"/>
    </xf>
    <xf numFmtId="14" fontId="32" fillId="0" borderId="2" xfId="0" applyNumberFormat="1" applyFont="1" applyBorder="1" applyAlignment="1">
      <alignment horizontal="left" vertical="top"/>
    </xf>
    <xf numFmtId="0" fontId="32" fillId="0" borderId="2" xfId="0" applyFont="1" applyBorder="1" applyAlignment="1">
      <alignment wrapText="1"/>
    </xf>
    <xf numFmtId="0" fontId="32" fillId="0" borderId="2" xfId="0" applyFont="1" applyBorder="1"/>
    <xf numFmtId="0" fontId="33" fillId="0" borderId="2" xfId="0" applyFont="1" applyBorder="1" applyAlignment="1">
      <alignment horizontal="left" vertical="top"/>
    </xf>
    <xf numFmtId="0" fontId="32" fillId="0" borderId="2" xfId="0" applyFont="1" applyBorder="1" applyAlignment="1">
      <alignment horizontal="left" vertical="top" wrapText="1"/>
    </xf>
    <xf numFmtId="0" fontId="38" fillId="0" borderId="2" xfId="0" applyFont="1" applyBorder="1" applyAlignment="1">
      <alignment horizontal="left" vertical="top"/>
    </xf>
    <xf numFmtId="0" fontId="1" fillId="38" borderId="32" xfId="10" applyBorder="1" applyAlignment="1">
      <alignment vertical="center"/>
    </xf>
    <xf numFmtId="0" fontId="32" fillId="0" borderId="15" xfId="0" applyFont="1" applyBorder="1" applyAlignment="1">
      <alignment horizontal="left" vertical="top"/>
    </xf>
    <xf numFmtId="14" fontId="32" fillId="0" borderId="15" xfId="0" applyNumberFormat="1" applyFont="1" applyBorder="1" applyAlignment="1">
      <alignment horizontal="left" vertical="top"/>
    </xf>
    <xf numFmtId="0" fontId="32" fillId="0" borderId="15" xfId="0" applyFont="1" applyBorder="1" applyAlignment="1">
      <alignment horizontal="left" vertical="top" wrapText="1"/>
    </xf>
    <xf numFmtId="0" fontId="0" fillId="0" borderId="2" xfId="0" applyBorder="1"/>
    <xf numFmtId="0" fontId="32" fillId="0" borderId="2" xfId="0" applyFont="1" applyBorder="1" applyAlignment="1">
      <alignment horizontal="left"/>
    </xf>
    <xf numFmtId="14" fontId="32" fillId="0" borderId="2" xfId="0" applyNumberFormat="1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 wrapText="1"/>
    </xf>
    <xf numFmtId="8" fontId="32" fillId="0" borderId="2" xfId="0" applyNumberFormat="1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9" fillId="5" borderId="25" xfId="5" applyFont="1" applyBorder="1" applyAlignment="1">
      <alignment horizontal="center"/>
    </xf>
    <xf numFmtId="0" fontId="39" fillId="13" borderId="2" xfId="12" applyFont="1" applyFill="1" applyBorder="1" applyAlignment="1">
      <alignment horizontal="center"/>
    </xf>
    <xf numFmtId="0" fontId="39" fillId="12" borderId="10" xfId="12" applyFont="1" applyFill="1" applyBorder="1" applyAlignment="1">
      <alignment horizontal="center"/>
    </xf>
    <xf numFmtId="0" fontId="39" fillId="41" borderId="10" xfId="12" applyFont="1" applyBorder="1" applyAlignment="1">
      <alignment horizontal="center"/>
    </xf>
    <xf numFmtId="0" fontId="39" fillId="41" borderId="2" xfId="12" applyFont="1" applyBorder="1" applyAlignment="1">
      <alignment horizontal="center"/>
    </xf>
    <xf numFmtId="0" fontId="39" fillId="41" borderId="2" xfId="12" applyFont="1" applyBorder="1" applyAlignment="1">
      <alignment horizontal="center" wrapText="1"/>
    </xf>
    <xf numFmtId="0" fontId="39" fillId="12" borderId="2" xfId="11" applyFont="1" applyFill="1" applyBorder="1" applyAlignment="1">
      <alignment horizontal="center"/>
    </xf>
    <xf numFmtId="0" fontId="39" fillId="41" borderId="11" xfId="12" applyFont="1" applyBorder="1" applyAlignment="1">
      <alignment horizontal="center"/>
    </xf>
    <xf numFmtId="0" fontId="39" fillId="41" borderId="12" xfId="12" applyFont="1" applyBorder="1" applyAlignment="1">
      <alignment horizontal="center"/>
    </xf>
    <xf numFmtId="0" fontId="39" fillId="41" borderId="34" xfId="12" applyFont="1" applyBorder="1" applyAlignment="1">
      <alignment horizontal="center"/>
    </xf>
    <xf numFmtId="0" fontId="39" fillId="41" borderId="10" xfId="12" applyFont="1" applyBorder="1" applyAlignment="1">
      <alignment horizontal="center" wrapText="1"/>
    </xf>
    <xf numFmtId="0" fontId="39" fillId="41" borderId="12" xfId="12" applyFont="1" applyBorder="1" applyAlignment="1">
      <alignment horizontal="center" wrapText="1"/>
    </xf>
    <xf numFmtId="164" fontId="39" fillId="41" borderId="10" xfId="12" applyNumberFormat="1" applyFont="1" applyBorder="1" applyAlignment="1">
      <alignment horizontal="center"/>
    </xf>
    <xf numFmtId="0" fontId="39" fillId="41" borderId="33" xfId="12" applyFont="1" applyBorder="1" applyAlignment="1">
      <alignment horizontal="center"/>
    </xf>
    <xf numFmtId="0" fontId="39" fillId="41" borderId="25" xfId="12" applyFont="1" applyBorder="1" applyAlignment="1">
      <alignment horizontal="center"/>
    </xf>
    <xf numFmtId="0" fontId="39" fillId="41" borderId="33" xfId="12" applyFont="1" applyBorder="1"/>
    <xf numFmtId="0" fontId="39" fillId="41" borderId="25" xfId="12" applyFont="1" applyBorder="1"/>
    <xf numFmtId="0" fontId="39" fillId="41" borderId="34" xfId="12" applyFont="1" applyBorder="1"/>
    <xf numFmtId="0" fontId="40" fillId="43" borderId="33" xfId="13" applyFont="1" applyFill="1" applyBorder="1" applyAlignment="1">
      <alignment horizontal="center"/>
    </xf>
    <xf numFmtId="0" fontId="40" fillId="43" borderId="34" xfId="13" applyFont="1" applyFill="1" applyBorder="1" applyAlignment="1">
      <alignment horizontal="center"/>
    </xf>
    <xf numFmtId="0" fontId="39" fillId="41" borderId="17" xfId="12" applyFont="1" applyBorder="1" applyAlignment="1">
      <alignment horizontal="center"/>
    </xf>
    <xf numFmtId="0" fontId="39" fillId="12" borderId="11" xfId="12" applyFont="1" applyFill="1" applyBorder="1" applyAlignment="1">
      <alignment horizontal="center"/>
    </xf>
    <xf numFmtId="0" fontId="40" fillId="41" borderId="2" xfId="12" applyFont="1" applyBorder="1" applyAlignment="1">
      <alignment horizontal="center"/>
    </xf>
    <xf numFmtId="0" fontId="39" fillId="41" borderId="2" xfId="12" applyFont="1" applyBorder="1" applyAlignment="1"/>
    <xf numFmtId="0" fontId="39" fillId="5" borderId="2" xfId="5" applyFont="1" applyBorder="1" applyAlignment="1">
      <alignment horizontal="center" wrapText="1"/>
    </xf>
    <xf numFmtId="0" fontId="39" fillId="5" borderId="2" xfId="5" applyFont="1" applyBorder="1" applyAlignment="1">
      <alignment horizontal="center" vertical="center" wrapText="1"/>
    </xf>
    <xf numFmtId="0" fontId="12" fillId="8" borderId="12" xfId="8" applyFont="1" applyBorder="1" applyAlignment="1">
      <alignment horizontal="center" vertical="center" wrapText="1"/>
    </xf>
    <xf numFmtId="0" fontId="12" fillId="8" borderId="12" xfId="8" applyFont="1" applyBorder="1" applyAlignment="1">
      <alignment horizontal="center" vertical="center"/>
    </xf>
    <xf numFmtId="8" fontId="12" fillId="8" borderId="2" xfId="8" applyNumberFormat="1" applyFont="1" applyBorder="1" applyAlignment="1">
      <alignment horizontal="center" vertical="center"/>
    </xf>
    <xf numFmtId="0" fontId="41" fillId="0" borderId="2" xfId="0" applyFont="1" applyBorder="1"/>
    <xf numFmtId="0" fontId="27" fillId="0" borderId="2" xfId="0" applyFont="1" applyBorder="1"/>
    <xf numFmtId="0" fontId="42" fillId="0" borderId="2" xfId="0" applyFont="1" applyBorder="1"/>
    <xf numFmtId="0" fontId="42" fillId="0" borderId="0" xfId="0" applyFont="1"/>
    <xf numFmtId="0" fontId="43" fillId="0" borderId="2" xfId="0" applyFont="1" applyBorder="1"/>
    <xf numFmtId="0" fontId="43" fillId="0" borderId="0" xfId="0" applyFont="1"/>
    <xf numFmtId="0" fontId="0" fillId="0" borderId="2" xfId="0" applyBorder="1" applyAlignment="1">
      <alignment horizontal="center" vertical="top"/>
    </xf>
    <xf numFmtId="0" fontId="0" fillId="0" borderId="0" xfId="0" applyAlignment="1">
      <alignment vertical="top"/>
    </xf>
    <xf numFmtId="0" fontId="17" fillId="8" borderId="2" xfId="8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7" fillId="0" borderId="2" xfId="0" applyFont="1" applyBorder="1" applyAlignment="1">
      <alignment horizontal="left" vertical="center" wrapText="1"/>
    </xf>
    <xf numFmtId="0" fontId="43" fillId="0" borderId="2" xfId="0" applyFont="1" applyBorder="1" applyAlignment="1">
      <alignment horizontal="left" vertical="top"/>
    </xf>
    <xf numFmtId="0" fontId="43" fillId="0" borderId="2" xfId="0" applyFont="1" applyBorder="1" applyAlignment="1">
      <alignment horizontal="left"/>
    </xf>
    <xf numFmtId="14" fontId="43" fillId="0" borderId="2" xfId="0" applyNumberFormat="1" applyFont="1" applyBorder="1" applyAlignment="1">
      <alignment horizontal="left" vertical="center"/>
    </xf>
    <xf numFmtId="0" fontId="43" fillId="0" borderId="2" xfId="0" applyFont="1" applyBorder="1" applyAlignment="1">
      <alignment horizontal="left" vertical="center" wrapText="1"/>
    </xf>
    <xf numFmtId="0" fontId="12" fillId="0" borderId="2" xfId="8" applyFont="1" applyFill="1" applyBorder="1" applyAlignment="1">
      <alignment horizontal="center" vertical="center"/>
    </xf>
    <xf numFmtId="0" fontId="44" fillId="0" borderId="2" xfId="0" applyFont="1" applyBorder="1"/>
    <xf numFmtId="14" fontId="44" fillId="0" borderId="2" xfId="0" applyNumberFormat="1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 wrapText="1"/>
    </xf>
    <xf numFmtId="0" fontId="44" fillId="0" borderId="0" xfId="0" applyFont="1"/>
    <xf numFmtId="0" fontId="44" fillId="0" borderId="2" xfId="0" applyFont="1" applyBorder="1" applyAlignment="1">
      <alignment vertical="top"/>
    </xf>
    <xf numFmtId="44" fontId="12" fillId="9" borderId="15" xfId="0" applyNumberFormat="1" applyFont="1" applyFill="1" applyBorder="1" applyAlignment="1">
      <alignment horizontal="center" vertical="center"/>
    </xf>
    <xf numFmtId="44" fontId="12" fillId="9" borderId="19" xfId="0" applyNumberFormat="1" applyFont="1" applyFill="1" applyBorder="1" applyAlignment="1">
      <alignment horizontal="center" vertical="center"/>
    </xf>
    <xf numFmtId="44" fontId="12" fillId="9" borderId="18" xfId="0" applyNumberFormat="1" applyFont="1" applyFill="1" applyBorder="1" applyAlignment="1">
      <alignment horizontal="center" vertical="center"/>
    </xf>
    <xf numFmtId="0" fontId="16" fillId="12" borderId="10" xfId="8" applyFont="1" applyFill="1" applyBorder="1" applyAlignment="1">
      <alignment horizontal="center" vertical="center"/>
    </xf>
    <xf numFmtId="0" fontId="16" fillId="12" borderId="11" xfId="8" applyFont="1" applyFill="1" applyBorder="1" applyAlignment="1">
      <alignment horizontal="center" vertical="center"/>
    </xf>
    <xf numFmtId="0" fontId="16" fillId="12" borderId="12" xfId="8" applyFont="1" applyFill="1" applyBorder="1" applyAlignment="1">
      <alignment horizontal="center" vertical="center"/>
    </xf>
    <xf numFmtId="0" fontId="12" fillId="9" borderId="21" xfId="0" applyFont="1" applyFill="1" applyBorder="1" applyAlignment="1">
      <alignment horizontal="center" vertical="center"/>
    </xf>
    <xf numFmtId="0" fontId="12" fillId="9" borderId="9" xfId="0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0" fontId="12" fillId="9" borderId="22" xfId="0" applyFont="1" applyFill="1" applyBorder="1" applyAlignment="1">
      <alignment horizontal="center" vertical="center"/>
    </xf>
    <xf numFmtId="0" fontId="12" fillId="9" borderId="23" xfId="0" applyFont="1" applyFill="1" applyBorder="1" applyAlignment="1">
      <alignment horizontal="center" vertical="center"/>
    </xf>
    <xf numFmtId="0" fontId="12" fillId="9" borderId="24" xfId="0" applyFont="1" applyFill="1" applyBorder="1" applyAlignment="1">
      <alignment horizontal="center" vertical="center"/>
    </xf>
    <xf numFmtId="0" fontId="12" fillId="9" borderId="7" xfId="0" applyFont="1" applyFill="1" applyBorder="1" applyAlignment="1">
      <alignment horizontal="center" vertical="center"/>
    </xf>
    <xf numFmtId="0" fontId="12" fillId="9" borderId="14" xfId="0" applyFont="1" applyFill="1" applyBorder="1" applyAlignment="1">
      <alignment horizontal="center" vertical="center"/>
    </xf>
    <xf numFmtId="166" fontId="12" fillId="9" borderId="15" xfId="0" applyNumberFormat="1" applyFont="1" applyFill="1" applyBorder="1" applyAlignment="1">
      <alignment horizontal="center" vertical="center"/>
    </xf>
    <xf numFmtId="166" fontId="12" fillId="9" borderId="19" xfId="0" applyNumberFormat="1" applyFont="1" applyFill="1" applyBorder="1" applyAlignment="1">
      <alignment horizontal="center" vertical="center"/>
    </xf>
    <xf numFmtId="166" fontId="12" fillId="9" borderId="18" xfId="0" applyNumberFormat="1" applyFont="1" applyFill="1" applyBorder="1" applyAlignment="1">
      <alignment horizontal="center" vertical="center"/>
    </xf>
    <xf numFmtId="0" fontId="21" fillId="29" borderId="0" xfId="0" applyFont="1" applyFill="1" applyAlignment="1">
      <alignment horizontal="center" vertical="center"/>
    </xf>
    <xf numFmtId="0" fontId="16" fillId="12" borderId="10" xfId="8" applyFont="1" applyFill="1" applyBorder="1" applyAlignment="1">
      <alignment horizontal="center" vertical="center" wrapText="1"/>
    </xf>
    <xf numFmtId="0" fontId="16" fillId="12" borderId="11" xfId="8" applyFont="1" applyFill="1" applyBorder="1" applyAlignment="1">
      <alignment horizontal="center" vertical="center" wrapText="1"/>
    </xf>
    <xf numFmtId="0" fontId="16" fillId="12" borderId="12" xfId="8" applyFont="1" applyFill="1" applyBorder="1" applyAlignment="1">
      <alignment horizontal="center" vertical="center" wrapText="1"/>
    </xf>
    <xf numFmtId="44" fontId="12" fillId="9" borderId="2" xfId="0" applyNumberFormat="1" applyFont="1" applyFill="1" applyBorder="1" applyAlignment="1">
      <alignment horizontal="center" vertical="center"/>
    </xf>
    <xf numFmtId="164" fontId="12" fillId="9" borderId="15" xfId="0" applyNumberFormat="1" applyFont="1" applyFill="1" applyBorder="1" applyAlignment="1">
      <alignment horizontal="center" vertical="center"/>
    </xf>
    <xf numFmtId="164" fontId="12" fillId="9" borderId="19" xfId="0" applyNumberFormat="1" applyFont="1" applyFill="1" applyBorder="1" applyAlignment="1">
      <alignment horizontal="center" vertical="center"/>
    </xf>
    <xf numFmtId="164" fontId="12" fillId="9" borderId="18" xfId="0" applyNumberFormat="1" applyFont="1" applyFill="1" applyBorder="1" applyAlignment="1">
      <alignment horizontal="center" vertical="center"/>
    </xf>
    <xf numFmtId="164" fontId="12" fillId="9" borderId="2" xfId="0" applyNumberFormat="1" applyFont="1" applyFill="1" applyBorder="1" applyAlignment="1">
      <alignment horizontal="center" vertical="center"/>
    </xf>
    <xf numFmtId="0" fontId="12" fillId="9" borderId="2" xfId="0" applyFont="1" applyFill="1" applyBorder="1" applyAlignment="1">
      <alignment horizontal="center" vertical="center"/>
    </xf>
    <xf numFmtId="0" fontId="22" fillId="21" borderId="25" xfId="0" applyFont="1" applyFill="1" applyBorder="1" applyAlignment="1">
      <alignment horizontal="center" vertical="center"/>
    </xf>
    <xf numFmtId="0" fontId="16" fillId="15" borderId="2" xfId="0" applyFont="1" applyFill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9" fillId="35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textRotation="255" wrapText="1"/>
    </xf>
    <xf numFmtId="0" fontId="0" fillId="0" borderId="0" xfId="0" applyAlignment="1">
      <alignment horizontal="center" textRotation="255"/>
    </xf>
    <xf numFmtId="0" fontId="26" fillId="31" borderId="27" xfId="0" applyFont="1" applyFill="1" applyBorder="1" applyAlignment="1">
      <alignment horizontal="center" wrapText="1"/>
    </xf>
    <xf numFmtId="0" fontId="26" fillId="31" borderId="28" xfId="0" applyFont="1" applyFill="1" applyBorder="1" applyAlignment="1">
      <alignment horizontal="center" wrapText="1"/>
    </xf>
    <xf numFmtId="0" fontId="26" fillId="31" borderId="29" xfId="0" applyFont="1" applyFill="1" applyBorder="1" applyAlignment="1">
      <alignment horizontal="center" wrapText="1"/>
    </xf>
    <xf numFmtId="0" fontId="39" fillId="5" borderId="33" xfId="5" applyFont="1" applyBorder="1" applyAlignment="1">
      <alignment horizontal="center"/>
    </xf>
    <xf numFmtId="0" fontId="39" fillId="5" borderId="34" xfId="5" applyFont="1" applyBorder="1" applyAlignment="1">
      <alignment horizontal="center"/>
    </xf>
    <xf numFmtId="0" fontId="39" fillId="5" borderId="10" xfId="5" applyFont="1" applyBorder="1" applyAlignment="1">
      <alignment horizontal="left"/>
    </xf>
    <xf numFmtId="0" fontId="39" fillId="5" borderId="11" xfId="5" applyFont="1" applyBorder="1" applyAlignment="1">
      <alignment horizontal="left"/>
    </xf>
    <xf numFmtId="0" fontId="39" fillId="5" borderId="12" xfId="5" applyFont="1" applyBorder="1" applyAlignment="1">
      <alignment horizontal="left"/>
    </xf>
    <xf numFmtId="0" fontId="39" fillId="41" borderId="32" xfId="12" applyFont="1" applyBorder="1" applyAlignment="1">
      <alignment horizontal="center" vertical="center"/>
    </xf>
    <xf numFmtId="0" fontId="39" fillId="41" borderId="35" xfId="12" applyFont="1" applyBorder="1" applyAlignment="1">
      <alignment horizontal="center" vertical="center"/>
    </xf>
    <xf numFmtId="0" fontId="39" fillId="41" borderId="16" xfId="12" applyFont="1" applyBorder="1" applyAlignment="1">
      <alignment horizontal="center" vertical="center"/>
    </xf>
    <xf numFmtId="0" fontId="39" fillId="41" borderId="36" xfId="12" applyFont="1" applyBorder="1" applyAlignment="1">
      <alignment horizontal="center" vertical="center"/>
    </xf>
    <xf numFmtId="0" fontId="39" fillId="13" borderId="10" xfId="12" applyFont="1" applyFill="1" applyBorder="1" applyAlignment="1">
      <alignment horizontal="center"/>
    </xf>
    <xf numFmtId="0" fontId="39" fillId="13" borderId="11" xfId="12" applyFont="1" applyFill="1" applyBorder="1" applyAlignment="1">
      <alignment horizontal="center"/>
    </xf>
    <xf numFmtId="0" fontId="39" fillId="13" borderId="12" xfId="12" applyFont="1" applyFill="1" applyBorder="1" applyAlignment="1">
      <alignment horizontal="center"/>
    </xf>
    <xf numFmtId="4" fontId="39" fillId="12" borderId="10" xfId="12" applyNumberFormat="1" applyFont="1" applyFill="1" applyBorder="1" applyAlignment="1">
      <alignment horizontal="center"/>
    </xf>
    <xf numFmtId="0" fontId="39" fillId="12" borderId="12" xfId="12" applyFont="1" applyFill="1" applyBorder="1" applyAlignment="1">
      <alignment horizontal="center"/>
    </xf>
    <xf numFmtId="164" fontId="39" fillId="12" borderId="10" xfId="12" applyNumberFormat="1" applyFont="1" applyFill="1" applyBorder="1" applyAlignment="1">
      <alignment horizontal="center"/>
    </xf>
    <xf numFmtId="164" fontId="39" fillId="12" borderId="12" xfId="12" applyNumberFormat="1" applyFont="1" applyFill="1" applyBorder="1" applyAlignment="1">
      <alignment horizontal="center"/>
    </xf>
    <xf numFmtId="164" fontId="39" fillId="13" borderId="10" xfId="13" applyNumberFormat="1" applyFont="1" applyFill="1" applyBorder="1" applyAlignment="1">
      <alignment horizontal="center"/>
    </xf>
    <xf numFmtId="164" fontId="39" fillId="13" borderId="12" xfId="13" applyNumberFormat="1" applyFont="1" applyFill="1" applyBorder="1" applyAlignment="1">
      <alignment horizontal="center"/>
    </xf>
    <xf numFmtId="164" fontId="39" fillId="32" borderId="10" xfId="12" applyNumberFormat="1" applyFont="1" applyFill="1" applyBorder="1" applyAlignment="1">
      <alignment horizontal="center"/>
    </xf>
    <xf numFmtId="164" fontId="39" fillId="32" borderId="12" xfId="12" applyNumberFormat="1" applyFont="1" applyFill="1" applyBorder="1" applyAlignment="1">
      <alignment horizontal="center"/>
    </xf>
    <xf numFmtId="0" fontId="39" fillId="5" borderId="10" xfId="5" applyFont="1" applyBorder="1" applyAlignment="1">
      <alignment horizontal="center" vertical="center"/>
    </xf>
    <xf numFmtId="0" fontId="39" fillId="5" borderId="12" xfId="5" applyFont="1" applyBorder="1" applyAlignment="1">
      <alignment horizontal="center" vertical="center"/>
    </xf>
    <xf numFmtId="0" fontId="39" fillId="5" borderId="33" xfId="5" applyFont="1" applyBorder="1" applyAlignment="1">
      <alignment horizontal="center" vertical="center"/>
    </xf>
    <xf numFmtId="0" fontId="39" fillId="5" borderId="25" xfId="5" applyFont="1" applyBorder="1" applyAlignment="1">
      <alignment horizontal="center" vertical="center"/>
    </xf>
    <xf numFmtId="0" fontId="39" fillId="5" borderId="34" xfId="5" applyFont="1" applyBorder="1" applyAlignment="1">
      <alignment horizontal="center" vertical="center"/>
    </xf>
    <xf numFmtId="0" fontId="39" fillId="41" borderId="10" xfId="12" applyFont="1" applyBorder="1" applyAlignment="1">
      <alignment horizontal="center"/>
    </xf>
    <xf numFmtId="0" fontId="39" fillId="41" borderId="12" xfId="12" applyFont="1" applyBorder="1" applyAlignment="1">
      <alignment horizontal="center"/>
    </xf>
    <xf numFmtId="4" fontId="39" fillId="13" borderId="10" xfId="13" applyNumberFormat="1" applyFont="1" applyFill="1" applyBorder="1" applyAlignment="1">
      <alignment horizontal="center"/>
    </xf>
    <xf numFmtId="0" fontId="39" fillId="13" borderId="12" xfId="13" applyFont="1" applyFill="1" applyBorder="1" applyAlignment="1">
      <alignment horizontal="center"/>
    </xf>
    <xf numFmtId="0" fontId="39" fillId="41" borderId="10" xfId="12" applyFont="1" applyBorder="1"/>
    <xf numFmtId="0" fontId="39" fillId="41" borderId="11" xfId="12" applyFont="1" applyBorder="1"/>
    <xf numFmtId="0" fontId="39" fillId="41" borderId="12" xfId="12" applyFont="1" applyBorder="1"/>
    <xf numFmtId="0" fontId="40" fillId="41" borderId="10" xfId="12" applyFont="1" applyBorder="1" applyAlignment="1">
      <alignment horizontal="center"/>
    </xf>
    <xf numFmtId="0" fontId="40" fillId="41" borderId="11" xfId="12" applyFont="1" applyBorder="1" applyAlignment="1">
      <alignment horizontal="center"/>
    </xf>
    <xf numFmtId="0" fontId="40" fillId="41" borderId="12" xfId="12" applyFont="1" applyBorder="1" applyAlignment="1">
      <alignment horizontal="center"/>
    </xf>
    <xf numFmtId="0" fontId="40" fillId="43" borderId="10" xfId="13" applyFont="1" applyFill="1" applyBorder="1" applyAlignment="1">
      <alignment horizontal="center"/>
    </xf>
    <xf numFmtId="0" fontId="40" fillId="43" borderId="12" xfId="13" applyFont="1" applyFill="1" applyBorder="1" applyAlignment="1">
      <alignment horizontal="center"/>
    </xf>
    <xf numFmtId="164" fontId="39" fillId="41" borderId="10" xfId="12" applyNumberFormat="1" applyFont="1" applyBorder="1" applyAlignment="1">
      <alignment horizontal="center"/>
    </xf>
    <xf numFmtId="164" fontId="39" fillId="41" borderId="12" xfId="12" applyNumberFormat="1" applyFont="1" applyBorder="1" applyAlignment="1">
      <alignment horizontal="center"/>
    </xf>
    <xf numFmtId="0" fontId="40" fillId="43" borderId="33" xfId="13" applyFont="1" applyFill="1" applyBorder="1" applyAlignment="1">
      <alignment horizontal="center"/>
    </xf>
    <xf numFmtId="0" fontId="40" fillId="43" borderId="34" xfId="13" applyFont="1" applyFill="1" applyBorder="1" applyAlignment="1">
      <alignment horizontal="center"/>
    </xf>
    <xf numFmtId="164" fontId="39" fillId="41" borderId="33" xfId="12" applyNumberFormat="1" applyFont="1" applyBorder="1" applyAlignment="1">
      <alignment horizontal="center"/>
    </xf>
    <xf numFmtId="0" fontId="39" fillId="41" borderId="34" xfId="12" applyFont="1" applyBorder="1" applyAlignment="1">
      <alignment horizontal="center"/>
    </xf>
    <xf numFmtId="0" fontId="39" fillId="41" borderId="33" xfId="12" applyFont="1" applyBorder="1"/>
    <xf numFmtId="0" fontId="39" fillId="41" borderId="25" xfId="12" applyFont="1" applyBorder="1"/>
    <xf numFmtId="0" fontId="39" fillId="41" borderId="34" xfId="12" applyFont="1" applyBorder="1"/>
    <xf numFmtId="0" fontId="39" fillId="41" borderId="33" xfId="12" applyFont="1" applyBorder="1" applyAlignment="1">
      <alignment horizontal="center" vertical="center"/>
    </xf>
    <xf numFmtId="0" fontId="39" fillId="41" borderId="34" xfId="12" applyFont="1" applyBorder="1" applyAlignment="1">
      <alignment horizontal="center" vertical="center"/>
    </xf>
    <xf numFmtId="0" fontId="39" fillId="41" borderId="11" xfId="12" applyFont="1" applyBorder="1" applyAlignment="1">
      <alignment horizontal="center"/>
    </xf>
    <xf numFmtId="0" fontId="39" fillId="41" borderId="10" xfId="12" applyFont="1" applyBorder="1" applyAlignment="1">
      <alignment horizontal="center" wrapText="1"/>
    </xf>
    <xf numFmtId="0" fontId="39" fillId="41" borderId="12" xfId="12" applyFont="1" applyBorder="1" applyAlignment="1">
      <alignment horizontal="center" wrapText="1"/>
    </xf>
    <xf numFmtId="164" fontId="39" fillId="12" borderId="2" xfId="11" applyNumberFormat="1" applyFont="1" applyFill="1" applyBorder="1" applyAlignment="1">
      <alignment horizontal="center"/>
    </xf>
    <xf numFmtId="164" fontId="39" fillId="12" borderId="2" xfId="6" applyNumberFormat="1" applyFont="1" applyFill="1" applyBorder="1" applyAlignment="1">
      <alignment horizontal="center"/>
    </xf>
    <xf numFmtId="0" fontId="39" fillId="32" borderId="12" xfId="12" applyFont="1" applyFill="1" applyBorder="1" applyAlignment="1">
      <alignment horizontal="center"/>
    </xf>
    <xf numFmtId="0" fontId="39" fillId="41" borderId="2" xfId="12" applyFont="1" applyBorder="1" applyAlignment="1">
      <alignment horizontal="center"/>
    </xf>
    <xf numFmtId="0" fontId="39" fillId="13" borderId="2" xfId="12" applyFont="1" applyFill="1" applyBorder="1" applyAlignment="1">
      <alignment horizontal="center"/>
    </xf>
    <xf numFmtId="0" fontId="39" fillId="13" borderId="10" xfId="13" applyFont="1" applyFill="1" applyBorder="1" applyAlignment="1">
      <alignment horizontal="center"/>
    </xf>
    <xf numFmtId="0" fontId="39" fillId="41" borderId="33" xfId="12" applyFont="1" applyBorder="1" applyAlignment="1">
      <alignment horizontal="center"/>
    </xf>
    <xf numFmtId="0" fontId="39" fillId="41" borderId="25" xfId="12" applyFont="1" applyBorder="1" applyAlignment="1">
      <alignment horizontal="center"/>
    </xf>
    <xf numFmtId="0" fontId="39" fillId="41" borderId="15" xfId="12" applyFont="1" applyBorder="1" applyAlignment="1">
      <alignment horizontal="center"/>
    </xf>
    <xf numFmtId="0" fontId="39" fillId="41" borderId="0" xfId="12" applyFont="1" applyBorder="1" applyAlignment="1">
      <alignment horizontal="center" vertical="center"/>
    </xf>
    <xf numFmtId="0" fontId="39" fillId="41" borderId="17" xfId="12" applyFont="1" applyBorder="1" applyAlignment="1">
      <alignment horizontal="center" vertical="center"/>
    </xf>
    <xf numFmtId="164" fontId="40" fillId="43" borderId="10" xfId="13" applyNumberFormat="1" applyFont="1" applyFill="1" applyBorder="1" applyAlignment="1">
      <alignment horizontal="center"/>
    </xf>
    <xf numFmtId="164" fontId="40" fillId="43" borderId="12" xfId="13" applyNumberFormat="1" applyFont="1" applyFill="1" applyBorder="1" applyAlignment="1">
      <alignment horizontal="center"/>
    </xf>
    <xf numFmtId="0" fontId="39" fillId="12" borderId="10" xfId="12" applyFont="1" applyFill="1" applyBorder="1" applyAlignment="1">
      <alignment horizontal="center"/>
    </xf>
    <xf numFmtId="164" fontId="40" fillId="13" borderId="10" xfId="13" applyNumberFormat="1" applyFont="1" applyFill="1" applyBorder="1" applyAlignment="1">
      <alignment horizontal="center"/>
    </xf>
    <xf numFmtId="164" fontId="40" fillId="13" borderId="12" xfId="13" applyNumberFormat="1" applyFont="1" applyFill="1" applyBorder="1" applyAlignment="1">
      <alignment horizontal="center"/>
    </xf>
    <xf numFmtId="0" fontId="39" fillId="41" borderId="25" xfId="12" applyFont="1" applyBorder="1" applyAlignment="1">
      <alignment horizontal="center" vertical="center"/>
    </xf>
    <xf numFmtId="0" fontId="40" fillId="13" borderId="10" xfId="13" applyFont="1" applyFill="1" applyBorder="1" applyAlignment="1">
      <alignment horizontal="center"/>
    </xf>
    <xf numFmtId="0" fontId="40" fillId="13" borderId="12" xfId="13" applyFont="1" applyFill="1" applyBorder="1" applyAlignment="1">
      <alignment horizontal="center"/>
    </xf>
    <xf numFmtId="164" fontId="39" fillId="32" borderId="2" xfId="12" applyNumberFormat="1" applyFont="1" applyFill="1" applyBorder="1" applyAlignment="1">
      <alignment horizontal="center"/>
    </xf>
    <xf numFmtId="0" fontId="39" fillId="32" borderId="2" xfId="12" applyFont="1" applyFill="1" applyBorder="1" applyAlignment="1">
      <alignment horizontal="center"/>
    </xf>
    <xf numFmtId="0" fontId="40" fillId="43" borderId="2" xfId="13" applyFont="1" applyFill="1" applyBorder="1" applyAlignment="1">
      <alignment horizontal="center"/>
    </xf>
    <xf numFmtId="0" fontId="39" fillId="41" borderId="16" xfId="12" applyFont="1" applyBorder="1" applyAlignment="1">
      <alignment horizontal="center"/>
    </xf>
    <xf numFmtId="0" fontId="39" fillId="41" borderId="36" xfId="12" applyFont="1" applyBorder="1" applyAlignment="1">
      <alignment horizontal="center"/>
    </xf>
    <xf numFmtId="0" fontId="39" fillId="41" borderId="2" xfId="12" applyFont="1" applyBorder="1" applyAlignment="1">
      <alignment horizontal="center" vertical="center"/>
    </xf>
    <xf numFmtId="164" fontId="40" fillId="13" borderId="10" xfId="12" applyNumberFormat="1" applyFont="1" applyFill="1" applyBorder="1" applyAlignment="1">
      <alignment horizontal="center"/>
    </xf>
    <xf numFmtId="164" fontId="40" fillId="13" borderId="12" xfId="12" applyNumberFormat="1" applyFont="1" applyFill="1" applyBorder="1" applyAlignment="1">
      <alignment horizontal="center"/>
    </xf>
    <xf numFmtId="164" fontId="40" fillId="41" borderId="10" xfId="12" applyNumberFormat="1" applyFont="1" applyBorder="1" applyAlignment="1">
      <alignment horizontal="center"/>
    </xf>
    <xf numFmtId="164" fontId="40" fillId="41" borderId="12" xfId="12" applyNumberFormat="1" applyFont="1" applyBorder="1" applyAlignment="1">
      <alignment horizontal="center"/>
    </xf>
    <xf numFmtId="0" fontId="30" fillId="38" borderId="2" xfId="10" applyFont="1" applyBorder="1" applyAlignment="1">
      <alignment horizontal="center" vertical="center" wrapText="1"/>
    </xf>
    <xf numFmtId="0" fontId="26" fillId="32" borderId="27" xfId="0" applyFont="1" applyFill="1" applyBorder="1" applyAlignment="1">
      <alignment horizontal="center" wrapText="1"/>
    </xf>
    <xf numFmtId="0" fontId="26" fillId="32" borderId="28" xfId="0" applyFont="1" applyFill="1" applyBorder="1" applyAlignment="1">
      <alignment horizontal="center" wrapText="1"/>
    </xf>
    <xf numFmtId="0" fontId="26" fillId="32" borderId="29" xfId="0" applyFont="1" applyFill="1" applyBorder="1" applyAlignment="1">
      <alignment horizontal="center" wrapText="1"/>
    </xf>
    <xf numFmtId="0" fontId="0" fillId="34" borderId="15" xfId="0" applyFill="1" applyBorder="1" applyAlignment="1">
      <alignment horizontal="center" vertical="center"/>
    </xf>
    <xf numFmtId="0" fontId="0" fillId="34" borderId="19" xfId="0" applyFill="1" applyBorder="1" applyAlignment="1">
      <alignment horizontal="center" vertical="center"/>
    </xf>
    <xf numFmtId="0" fontId="0" fillId="34" borderId="18" xfId="0" applyFill="1" applyBorder="1" applyAlignment="1">
      <alignment horizontal="center" vertical="center"/>
    </xf>
    <xf numFmtId="0" fontId="27" fillId="33" borderId="0" xfId="0" applyFont="1" applyFill="1" applyAlignment="1">
      <alignment horizontal="center"/>
    </xf>
  </cellXfs>
  <cellStyles count="14">
    <cellStyle name="20% - Ênfase3" xfId="7" builtinId="38"/>
    <cellStyle name="20% - Ênfase6" xfId="8" builtinId="50"/>
    <cellStyle name="40% - Ênfase3" xfId="12" builtinId="39"/>
    <cellStyle name="40% - Ênfase4" xfId="13" builtinId="43"/>
    <cellStyle name="60% - Ênfase3" xfId="10" builtinId="40"/>
    <cellStyle name="Cálculo" xfId="4" builtinId="22"/>
    <cellStyle name="Ênfase1" xfId="5" builtinId="29"/>
    <cellStyle name="Ênfase2" xfId="6" builtinId="33"/>
    <cellStyle name="Ênfase3" xfId="11" builtinId="37"/>
    <cellStyle name="Incorreto" xfId="2" builtinId="27"/>
    <cellStyle name="Moeda" xfId="1" builtinId="4"/>
    <cellStyle name="Neutra" xfId="3" builtinId="28"/>
    <cellStyle name="Normal" xfId="0" builtinId="0"/>
    <cellStyle name="Normal 2" xfId="9"/>
  </cellStyles>
  <dxfs count="21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'CONSUMO COMBUSTÍVEL'!$G$3</c:f>
              <c:strCache>
                <c:ptCount val="1"/>
                <c:pt idx="0">
                  <c:v>JANEIRO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2.7777777777777779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F3-41E7-B0C9-08CE84EFE98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0185067526415994E-16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F3-41E7-B0C9-08CE84EFE9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'CONSUMO COMBUSTÍVEL'!$H$2:$J$2</c:f>
              <c:strCache>
                <c:ptCount val="3"/>
                <c:pt idx="0">
                  <c:v>GASOLINA</c:v>
                </c:pt>
                <c:pt idx="1">
                  <c:v>DIESEL</c:v>
                </c:pt>
                <c:pt idx="2">
                  <c:v>DIESEL S10</c:v>
                </c:pt>
              </c:strCache>
            </c:strRef>
          </c:cat>
          <c:val>
            <c:numRef>
              <c:f>'CONSUMO COMBUSTÍVEL'!$H$3:$J$3</c:f>
              <c:numCache>
                <c:formatCode>"R$"#,##0.00_);[Red]\("R$"#,##0.00\)</c:formatCode>
                <c:ptCount val="3"/>
                <c:pt idx="0">
                  <c:v>80787.465000000011</c:v>
                </c:pt>
                <c:pt idx="1">
                  <c:v>20339.207999999999</c:v>
                </c:pt>
                <c:pt idx="2">
                  <c:v>39581.674999999996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F3-41E7-B0C9-08CE84EFE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3114624"/>
        <c:axId val="143116160"/>
        <c:axId val="0"/>
      </c:bar3DChart>
      <c:catAx>
        <c:axId val="143114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3116160"/>
        <c:crosses val="autoZero"/>
        <c:auto val="1"/>
        <c:lblAlgn val="ctr"/>
        <c:lblOffset val="100"/>
        <c:noMultiLvlLbl val="0"/>
      </c:catAx>
      <c:valAx>
        <c:axId val="143116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#,##0.00_);[Red]\(&quot;R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3114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'CONSUMO COMBUSTÍVEL'!$C$27</c:f>
              <c:strCache>
                <c:ptCount val="1"/>
                <c:pt idx="0">
                  <c:v>R$ 6,49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'CONSUMO COMBUSTÍVEL'!$G$3:$G$14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'CONSUMO COMBUSTÍVEL'!$H$3:$H$14</c:f>
              <c:numCache>
                <c:formatCode>"R$"#,##0.00_);[Red]\("R$"#,##0.00\)</c:formatCode>
                <c:ptCount val="12"/>
                <c:pt idx="0">
                  <c:v>80787.465000000011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27B-41D7-A604-BB83D4B3E4AC}"/>
            </c:ext>
          </c:extLst>
        </c:ser>
        <c:ser>
          <c:idx val="1"/>
          <c:order val="1"/>
          <c:tx>
            <c:strRef>
              <c:f>'CONSUMO COMBUSTÍVEL'!$I$2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'CONSUMO COMBUSTÍVEL'!$G$3:$G$14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'CONSUMO COMBUSTÍVEL'!$I$3:$I$14</c:f>
              <c:numCache>
                <c:formatCode>"R$"#,##0.00_);[Red]\("R$"#,##0.00\)</c:formatCode>
                <c:ptCount val="12"/>
                <c:pt idx="0">
                  <c:v>20339.207999999999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27B-41D7-A604-BB83D4B3E4AC}"/>
            </c:ext>
          </c:extLst>
        </c:ser>
        <c:ser>
          <c:idx val="2"/>
          <c:order val="2"/>
          <c:tx>
            <c:strRef>
              <c:f>'CONSUMO COMBUSTÍVEL'!$J$2</c:f>
              <c:strCache>
                <c:ptCount val="1"/>
                <c:pt idx="0">
                  <c:v>DIESEL S10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'CONSUMO COMBUSTÍVEL'!$G$3:$G$14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'CONSUMO COMBUSTÍVEL'!$J$3:$J$14</c:f>
              <c:numCache>
                <c:formatCode>"R$"#,##0.00_);[Red]\("R$"#,##0.00\)</c:formatCode>
                <c:ptCount val="12"/>
                <c:pt idx="0">
                  <c:v>39581.674999999996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27B-41D7-A604-BB83D4B3E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343744"/>
        <c:axId val="137345280"/>
      </c:barChart>
      <c:catAx>
        <c:axId val="1373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7345280"/>
        <c:crosses val="autoZero"/>
        <c:auto val="1"/>
        <c:lblAlgn val="ctr"/>
        <c:lblOffset val="100"/>
        <c:noMultiLvlLbl val="0"/>
      </c:catAx>
      <c:valAx>
        <c:axId val="137345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#,##0.00_);[Red]\(&quot;R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7343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EXCEDENTE!$G$3</c:f>
              <c:strCache>
                <c:ptCount val="1"/>
                <c:pt idx="0">
                  <c:v>JANEIRO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>
              <a:outerShdw dist="35921" dir="2700000" algn="br">
                <a:srgbClr val="000000"/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-2.7777777777777779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87-44F1-9F6C-AE5EE744FD05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0185067526415994E-16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87-44F1-9F6C-AE5EE744FD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EXCEDENTE!$H$2:$J$2</c:f>
              <c:strCache>
                <c:ptCount val="3"/>
                <c:pt idx="0">
                  <c:v>GASOLINA</c:v>
                </c:pt>
                <c:pt idx="1">
                  <c:v>DIESEL</c:v>
                </c:pt>
                <c:pt idx="2">
                  <c:v>DIESEL S10</c:v>
                </c:pt>
              </c:strCache>
            </c:strRef>
          </c:cat>
          <c:val>
            <c:numRef>
              <c:f>EXCEDENTE!$H$3:$J$3</c:f>
              <c:numCache>
                <c:formatCode>"R$"#,##0.00_);[Red]\("R$"#,##0.00\)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B87-44F1-9F6C-AE5EE744F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9755392"/>
        <c:axId val="149756928"/>
        <c:axId val="0"/>
      </c:bar3DChart>
      <c:catAx>
        <c:axId val="14975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9756928"/>
        <c:crosses val="autoZero"/>
        <c:auto val="1"/>
        <c:lblAlgn val="ctr"/>
        <c:lblOffset val="100"/>
        <c:noMultiLvlLbl val="0"/>
      </c:catAx>
      <c:valAx>
        <c:axId val="14975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#,##0.00_);[Red]\(&quot;R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975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EXCEDENTE!$C$27</c:f>
              <c:strCache>
                <c:ptCount val="1"/>
                <c:pt idx="0">
                  <c:v>R$ 6,49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EXCEDENTE!$G$3:$G$14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EXCEDENTE!$H$3:$H$14</c:f>
              <c:numCache>
                <c:formatCode>"R$"#,##0.00_);[Red]\("R$"#,##0.00\)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5C1-4020-A31C-F8ADC1EE74F3}"/>
            </c:ext>
          </c:extLst>
        </c:ser>
        <c:ser>
          <c:idx val="1"/>
          <c:order val="1"/>
          <c:tx>
            <c:strRef>
              <c:f>EXCEDENTE!$I$2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EXCEDENTE!$G$3:$G$14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EXCEDENTE!$I$3:$I$14</c:f>
              <c:numCache>
                <c:formatCode>"R$"#,##0.00_);[Red]\("R$"#,##0.00\)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5C1-4020-A31C-F8ADC1EE74F3}"/>
            </c:ext>
          </c:extLst>
        </c:ser>
        <c:ser>
          <c:idx val="2"/>
          <c:order val="2"/>
          <c:tx>
            <c:strRef>
              <c:f>EXCEDENTE!$J$2</c:f>
              <c:strCache>
                <c:ptCount val="1"/>
                <c:pt idx="0">
                  <c:v>DIESEL S10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EXCEDENTE!$G$3:$G$14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EXCEDENTE!$J$3:$J$14</c:f>
              <c:numCache>
                <c:formatCode>"R$"#,##0.00_);[Red]\("R$"#,##0.00\)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5C1-4020-A31C-F8ADC1EE7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9809024"/>
        <c:axId val="149810560"/>
      </c:barChart>
      <c:catAx>
        <c:axId val="14980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9810560"/>
        <c:crosses val="autoZero"/>
        <c:auto val="1"/>
        <c:lblAlgn val="ctr"/>
        <c:lblOffset val="100"/>
        <c:noMultiLvlLbl val="0"/>
      </c:catAx>
      <c:valAx>
        <c:axId val="14981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#,##0.00_);[Red]\(&quot;R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9809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xmlns="" id="{A7208374-144F-47E5-B8E4-002C8B1376C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3" name="CustomShape 1" hidden="1">
          <a:extLst>
            <a:ext uri="{FF2B5EF4-FFF2-40B4-BE49-F238E27FC236}">
              <a16:creationId xmlns:a16="http://schemas.microsoft.com/office/drawing/2014/main" xmlns="" id="{DF7E222C-E92A-4EA8-96B6-F93DC81D1C3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4" name="CustomShape 1" hidden="1">
          <a:extLst>
            <a:ext uri="{FF2B5EF4-FFF2-40B4-BE49-F238E27FC236}">
              <a16:creationId xmlns:a16="http://schemas.microsoft.com/office/drawing/2014/main" xmlns="" id="{0D9BD7CF-7477-4703-A6A2-88465A6546C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5" name="CustomShape 1" hidden="1">
          <a:extLst>
            <a:ext uri="{FF2B5EF4-FFF2-40B4-BE49-F238E27FC236}">
              <a16:creationId xmlns:a16="http://schemas.microsoft.com/office/drawing/2014/main" xmlns="" id="{60247796-7805-4375-8BAF-CF136650333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6" name="CustomShape 1" hidden="1">
          <a:extLst>
            <a:ext uri="{FF2B5EF4-FFF2-40B4-BE49-F238E27FC236}">
              <a16:creationId xmlns:a16="http://schemas.microsoft.com/office/drawing/2014/main" xmlns="" id="{64877FBA-28D7-4323-AD99-D96BEBC7D0B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7" name="CustomShape 1" hidden="1">
          <a:extLst>
            <a:ext uri="{FF2B5EF4-FFF2-40B4-BE49-F238E27FC236}">
              <a16:creationId xmlns:a16="http://schemas.microsoft.com/office/drawing/2014/main" xmlns="" id="{E009D9C5-097C-4CA5-82FF-1D436488F92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8" name="CustomShape 1" hidden="1">
          <a:extLst>
            <a:ext uri="{FF2B5EF4-FFF2-40B4-BE49-F238E27FC236}">
              <a16:creationId xmlns:a16="http://schemas.microsoft.com/office/drawing/2014/main" xmlns="" id="{15AB16DF-0FAD-4356-853B-D32F4E74F5C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9" name="CustomShape 1" hidden="1">
          <a:extLst>
            <a:ext uri="{FF2B5EF4-FFF2-40B4-BE49-F238E27FC236}">
              <a16:creationId xmlns:a16="http://schemas.microsoft.com/office/drawing/2014/main" xmlns="" id="{623C8C51-0316-4BC7-BEC9-B0432D6D782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0" name="CustomShape 1" hidden="1">
          <a:extLst>
            <a:ext uri="{FF2B5EF4-FFF2-40B4-BE49-F238E27FC236}">
              <a16:creationId xmlns:a16="http://schemas.microsoft.com/office/drawing/2014/main" xmlns="" id="{EC71B195-605C-4528-BC9F-2A9AEB22DE7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1" name="CustomShape 1" hidden="1">
          <a:extLst>
            <a:ext uri="{FF2B5EF4-FFF2-40B4-BE49-F238E27FC236}">
              <a16:creationId xmlns:a16="http://schemas.microsoft.com/office/drawing/2014/main" xmlns="" id="{AADF0004-5B98-4AA1-991E-8E1F2A1F23C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2" name="CustomShape 1" hidden="1">
          <a:extLst>
            <a:ext uri="{FF2B5EF4-FFF2-40B4-BE49-F238E27FC236}">
              <a16:creationId xmlns:a16="http://schemas.microsoft.com/office/drawing/2014/main" xmlns="" id="{4421951F-D734-42B5-821A-821239A14D4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3" name="CustomShape 1" hidden="1">
          <a:extLst>
            <a:ext uri="{FF2B5EF4-FFF2-40B4-BE49-F238E27FC236}">
              <a16:creationId xmlns:a16="http://schemas.microsoft.com/office/drawing/2014/main" xmlns="" id="{649B0CB5-FE7F-4D28-A2DC-FE8DB7F6477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4" name="CustomShape 1" hidden="1">
          <a:extLst>
            <a:ext uri="{FF2B5EF4-FFF2-40B4-BE49-F238E27FC236}">
              <a16:creationId xmlns:a16="http://schemas.microsoft.com/office/drawing/2014/main" xmlns="" id="{6F964E7F-4EA2-47D6-BFC4-82EE8B004A7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5" name="CustomShape 1" hidden="1">
          <a:extLst>
            <a:ext uri="{FF2B5EF4-FFF2-40B4-BE49-F238E27FC236}">
              <a16:creationId xmlns:a16="http://schemas.microsoft.com/office/drawing/2014/main" xmlns="" id="{811CDB6C-7CBD-413B-9CD1-DA35E98B6BA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6" name="CustomShape 1" hidden="1">
          <a:extLst>
            <a:ext uri="{FF2B5EF4-FFF2-40B4-BE49-F238E27FC236}">
              <a16:creationId xmlns:a16="http://schemas.microsoft.com/office/drawing/2014/main" xmlns="" id="{1D3CBCC7-2FEC-490C-A1E2-4085DB190E4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7" name="CustomShape 1" hidden="1">
          <a:extLst>
            <a:ext uri="{FF2B5EF4-FFF2-40B4-BE49-F238E27FC236}">
              <a16:creationId xmlns:a16="http://schemas.microsoft.com/office/drawing/2014/main" xmlns="" id="{31599E4B-C8A7-48AF-AEDA-23D2524FB5F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8" name="CustomShape 1" hidden="1">
          <a:extLst>
            <a:ext uri="{FF2B5EF4-FFF2-40B4-BE49-F238E27FC236}">
              <a16:creationId xmlns:a16="http://schemas.microsoft.com/office/drawing/2014/main" xmlns="" id="{81B55290-97AE-4A13-85FF-386AEBFA88B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9" name="CustomShape 1" hidden="1">
          <a:extLst>
            <a:ext uri="{FF2B5EF4-FFF2-40B4-BE49-F238E27FC236}">
              <a16:creationId xmlns:a16="http://schemas.microsoft.com/office/drawing/2014/main" xmlns="" id="{7FAB2C8E-853F-498B-A814-8C474E67006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20" name="CustomShape 1" hidden="1">
          <a:extLst>
            <a:ext uri="{FF2B5EF4-FFF2-40B4-BE49-F238E27FC236}">
              <a16:creationId xmlns:a16="http://schemas.microsoft.com/office/drawing/2014/main" xmlns="" id="{55E90B3C-D447-45F9-B5DA-0E614871FF9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21" name="CustomShape 1" hidden="1">
          <a:extLst>
            <a:ext uri="{FF2B5EF4-FFF2-40B4-BE49-F238E27FC236}">
              <a16:creationId xmlns:a16="http://schemas.microsoft.com/office/drawing/2014/main" xmlns="" id="{E2F2EAB2-03E9-4A76-8A07-482566AABDE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22" name="CustomShape 1" hidden="1">
          <a:extLst>
            <a:ext uri="{FF2B5EF4-FFF2-40B4-BE49-F238E27FC236}">
              <a16:creationId xmlns:a16="http://schemas.microsoft.com/office/drawing/2014/main" xmlns="" id="{1CCC39E5-AD90-4851-B626-15D58BD91BB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23" name="CustomShape 1" hidden="1">
          <a:extLst>
            <a:ext uri="{FF2B5EF4-FFF2-40B4-BE49-F238E27FC236}">
              <a16:creationId xmlns:a16="http://schemas.microsoft.com/office/drawing/2014/main" xmlns="" id="{73864C0F-1919-4027-A55E-79D7360979D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24" name="CustomShape 1" hidden="1">
          <a:extLst>
            <a:ext uri="{FF2B5EF4-FFF2-40B4-BE49-F238E27FC236}">
              <a16:creationId xmlns:a16="http://schemas.microsoft.com/office/drawing/2014/main" xmlns="" id="{F6BF53AE-05A2-4ABE-ADFB-218CAB63FB0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25" name="CustomShape 1" hidden="1">
          <a:extLst>
            <a:ext uri="{FF2B5EF4-FFF2-40B4-BE49-F238E27FC236}">
              <a16:creationId xmlns:a16="http://schemas.microsoft.com/office/drawing/2014/main" xmlns="" id="{C86470DD-1F19-45DC-8604-14119D3E404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26" name="CustomShape 1" hidden="1">
          <a:extLst>
            <a:ext uri="{FF2B5EF4-FFF2-40B4-BE49-F238E27FC236}">
              <a16:creationId xmlns:a16="http://schemas.microsoft.com/office/drawing/2014/main" xmlns="" id="{752316F2-F2E8-450C-B4E3-B2FB8411E98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27" name="CustomShape 1" hidden="1">
          <a:extLst>
            <a:ext uri="{FF2B5EF4-FFF2-40B4-BE49-F238E27FC236}">
              <a16:creationId xmlns:a16="http://schemas.microsoft.com/office/drawing/2014/main" xmlns="" id="{7A2D1CA1-CEB7-4CBA-BC3F-B9408CE6699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28" name="CustomShape 1" hidden="1">
          <a:extLst>
            <a:ext uri="{FF2B5EF4-FFF2-40B4-BE49-F238E27FC236}">
              <a16:creationId xmlns:a16="http://schemas.microsoft.com/office/drawing/2014/main" xmlns="" id="{9DFAFB41-C738-4DC0-A788-195C7423925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29" name="CustomShape 1" hidden="1">
          <a:extLst>
            <a:ext uri="{FF2B5EF4-FFF2-40B4-BE49-F238E27FC236}">
              <a16:creationId xmlns:a16="http://schemas.microsoft.com/office/drawing/2014/main" xmlns="" id="{C05B9A7D-8978-4D8F-9D84-892C465D52F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30" name="CustomShape 1" hidden="1">
          <a:extLst>
            <a:ext uri="{FF2B5EF4-FFF2-40B4-BE49-F238E27FC236}">
              <a16:creationId xmlns:a16="http://schemas.microsoft.com/office/drawing/2014/main" xmlns="" id="{8D561677-89C2-4EAE-B086-B8D7069D12E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31" name="CustomShape 1" hidden="1">
          <a:extLst>
            <a:ext uri="{FF2B5EF4-FFF2-40B4-BE49-F238E27FC236}">
              <a16:creationId xmlns:a16="http://schemas.microsoft.com/office/drawing/2014/main" xmlns="" id="{D4D95C29-C484-481F-A93F-2470C7BB046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32" name="CustomShape 1" hidden="1">
          <a:extLst>
            <a:ext uri="{FF2B5EF4-FFF2-40B4-BE49-F238E27FC236}">
              <a16:creationId xmlns:a16="http://schemas.microsoft.com/office/drawing/2014/main" xmlns="" id="{ACFB72D7-B777-4799-BB18-2E9A55D1108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33" name="CustomShape 1" hidden="1">
          <a:extLst>
            <a:ext uri="{FF2B5EF4-FFF2-40B4-BE49-F238E27FC236}">
              <a16:creationId xmlns:a16="http://schemas.microsoft.com/office/drawing/2014/main" xmlns="" id="{6364D68A-44D8-44F6-8E38-8976A138499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34" name="CustomShape 1" hidden="1">
          <a:extLst>
            <a:ext uri="{FF2B5EF4-FFF2-40B4-BE49-F238E27FC236}">
              <a16:creationId xmlns:a16="http://schemas.microsoft.com/office/drawing/2014/main" xmlns="" id="{BB8A04CF-9799-412B-BDC6-AB0A4DBC7CF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35" name="CustomShape 1" hidden="1">
          <a:extLst>
            <a:ext uri="{FF2B5EF4-FFF2-40B4-BE49-F238E27FC236}">
              <a16:creationId xmlns:a16="http://schemas.microsoft.com/office/drawing/2014/main" xmlns="" id="{AF4D2D8C-20F5-4F6B-B8CA-F8539A7C4FC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36" name="CustomShape 1" hidden="1">
          <a:extLst>
            <a:ext uri="{FF2B5EF4-FFF2-40B4-BE49-F238E27FC236}">
              <a16:creationId xmlns:a16="http://schemas.microsoft.com/office/drawing/2014/main" xmlns="" id="{9CF6B210-8623-48DD-8471-C113D9B3EE5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37" name="CustomShape 1" hidden="1">
          <a:extLst>
            <a:ext uri="{FF2B5EF4-FFF2-40B4-BE49-F238E27FC236}">
              <a16:creationId xmlns:a16="http://schemas.microsoft.com/office/drawing/2014/main" xmlns="" id="{4AA014A5-CE2B-4759-8238-910C62941E0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38" name="CustomShape 1" hidden="1">
          <a:extLst>
            <a:ext uri="{FF2B5EF4-FFF2-40B4-BE49-F238E27FC236}">
              <a16:creationId xmlns:a16="http://schemas.microsoft.com/office/drawing/2014/main" xmlns="" id="{5D398702-C01C-451C-A715-BE90633A2EE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39" name="CustomShape 1" hidden="1">
          <a:extLst>
            <a:ext uri="{FF2B5EF4-FFF2-40B4-BE49-F238E27FC236}">
              <a16:creationId xmlns:a16="http://schemas.microsoft.com/office/drawing/2014/main" xmlns="" id="{D137E4C4-B299-4304-9150-0E1B21309C8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40" name="CustomShape 1" hidden="1">
          <a:extLst>
            <a:ext uri="{FF2B5EF4-FFF2-40B4-BE49-F238E27FC236}">
              <a16:creationId xmlns:a16="http://schemas.microsoft.com/office/drawing/2014/main" xmlns="" id="{C3ED59C0-79D3-4046-BB1A-F6FC9F20315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41" name="CustomShape 1" hidden="1">
          <a:extLst>
            <a:ext uri="{FF2B5EF4-FFF2-40B4-BE49-F238E27FC236}">
              <a16:creationId xmlns:a16="http://schemas.microsoft.com/office/drawing/2014/main" xmlns="" id="{B1740790-FD92-4FB8-BDFA-D0395CC3007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42" name="CustomShape 1" hidden="1">
          <a:extLst>
            <a:ext uri="{FF2B5EF4-FFF2-40B4-BE49-F238E27FC236}">
              <a16:creationId xmlns:a16="http://schemas.microsoft.com/office/drawing/2014/main" xmlns="" id="{80FF7ED5-69C4-4D4B-AC2D-6000FCA0091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43" name="CustomShape 1" hidden="1">
          <a:extLst>
            <a:ext uri="{FF2B5EF4-FFF2-40B4-BE49-F238E27FC236}">
              <a16:creationId xmlns:a16="http://schemas.microsoft.com/office/drawing/2014/main" xmlns="" id="{AF35F239-ED2E-4E5A-90ED-A84C8DED2FE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44" name="CustomShape 1" hidden="1">
          <a:extLst>
            <a:ext uri="{FF2B5EF4-FFF2-40B4-BE49-F238E27FC236}">
              <a16:creationId xmlns:a16="http://schemas.microsoft.com/office/drawing/2014/main" xmlns="" id="{1355F69F-9554-4EF5-ACFF-995C7306B41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45" name="CustomShape 1" hidden="1">
          <a:extLst>
            <a:ext uri="{FF2B5EF4-FFF2-40B4-BE49-F238E27FC236}">
              <a16:creationId xmlns:a16="http://schemas.microsoft.com/office/drawing/2014/main" xmlns="" id="{CFCAC0F5-4519-4801-B44D-33570B29A55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46" name="CustomShape 1" hidden="1">
          <a:extLst>
            <a:ext uri="{FF2B5EF4-FFF2-40B4-BE49-F238E27FC236}">
              <a16:creationId xmlns:a16="http://schemas.microsoft.com/office/drawing/2014/main" xmlns="" id="{FCE5AC51-0A51-4904-891D-EB2A9F3920D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47" name="CustomShape 1" hidden="1">
          <a:extLst>
            <a:ext uri="{FF2B5EF4-FFF2-40B4-BE49-F238E27FC236}">
              <a16:creationId xmlns:a16="http://schemas.microsoft.com/office/drawing/2014/main" xmlns="" id="{4E5C6A28-88B3-4896-8482-1F2DFAEF782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48" name="CustomShape 1" hidden="1">
          <a:extLst>
            <a:ext uri="{FF2B5EF4-FFF2-40B4-BE49-F238E27FC236}">
              <a16:creationId xmlns:a16="http://schemas.microsoft.com/office/drawing/2014/main" xmlns="" id="{B1B88571-76C0-401F-9329-83885B5F847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49" name="CustomShape 1" hidden="1">
          <a:extLst>
            <a:ext uri="{FF2B5EF4-FFF2-40B4-BE49-F238E27FC236}">
              <a16:creationId xmlns:a16="http://schemas.microsoft.com/office/drawing/2014/main" xmlns="" id="{8848EEEC-A719-4966-A36C-FA9CB90B722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50" name="CustomShape 1" hidden="1">
          <a:extLst>
            <a:ext uri="{FF2B5EF4-FFF2-40B4-BE49-F238E27FC236}">
              <a16:creationId xmlns:a16="http://schemas.microsoft.com/office/drawing/2014/main" xmlns="" id="{B07A549C-22FB-44E1-B95D-9B3F592533E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51" name="CustomShape 1" hidden="1">
          <a:extLst>
            <a:ext uri="{FF2B5EF4-FFF2-40B4-BE49-F238E27FC236}">
              <a16:creationId xmlns:a16="http://schemas.microsoft.com/office/drawing/2014/main" xmlns="" id="{B8380244-DF62-476B-9A47-C57C7BC1995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52" name="CustomShape 1" hidden="1">
          <a:extLst>
            <a:ext uri="{FF2B5EF4-FFF2-40B4-BE49-F238E27FC236}">
              <a16:creationId xmlns:a16="http://schemas.microsoft.com/office/drawing/2014/main" xmlns="" id="{7DA5F730-0688-4B81-9FF4-1C91486F58D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53" name="CustomShape 1" hidden="1">
          <a:extLst>
            <a:ext uri="{FF2B5EF4-FFF2-40B4-BE49-F238E27FC236}">
              <a16:creationId xmlns:a16="http://schemas.microsoft.com/office/drawing/2014/main" xmlns="" id="{E67AF474-7B4B-44A4-A5E6-8498EAB2743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54" name="CustomShape 1" hidden="1">
          <a:extLst>
            <a:ext uri="{FF2B5EF4-FFF2-40B4-BE49-F238E27FC236}">
              <a16:creationId xmlns:a16="http://schemas.microsoft.com/office/drawing/2014/main" xmlns="" id="{1672C3A1-A7B5-4FF7-A232-7A7829E48A0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55" name="CustomShape 1" hidden="1">
          <a:extLst>
            <a:ext uri="{FF2B5EF4-FFF2-40B4-BE49-F238E27FC236}">
              <a16:creationId xmlns:a16="http://schemas.microsoft.com/office/drawing/2014/main" xmlns="" id="{98A7228B-130E-4C09-93EC-CE6505BF930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56" name="CustomShape 1" hidden="1">
          <a:extLst>
            <a:ext uri="{FF2B5EF4-FFF2-40B4-BE49-F238E27FC236}">
              <a16:creationId xmlns:a16="http://schemas.microsoft.com/office/drawing/2014/main" xmlns="" id="{2421452B-061C-460F-8072-8AC9898C0FD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57" name="CustomShape 1" hidden="1">
          <a:extLst>
            <a:ext uri="{FF2B5EF4-FFF2-40B4-BE49-F238E27FC236}">
              <a16:creationId xmlns:a16="http://schemas.microsoft.com/office/drawing/2014/main" xmlns="" id="{F96B4AC7-9368-46FD-A03F-C7CEABE3664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58" name="CustomShape 1" hidden="1">
          <a:extLst>
            <a:ext uri="{FF2B5EF4-FFF2-40B4-BE49-F238E27FC236}">
              <a16:creationId xmlns:a16="http://schemas.microsoft.com/office/drawing/2014/main" xmlns="" id="{6704ECAF-65C0-4F30-85D0-F5250A6C9C8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59" name="CustomShape 1" hidden="1">
          <a:extLst>
            <a:ext uri="{FF2B5EF4-FFF2-40B4-BE49-F238E27FC236}">
              <a16:creationId xmlns:a16="http://schemas.microsoft.com/office/drawing/2014/main" xmlns="" id="{A4EAB592-AA8C-4B0D-990D-F6A93816463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60" name="CustomShape 1" hidden="1">
          <a:extLst>
            <a:ext uri="{FF2B5EF4-FFF2-40B4-BE49-F238E27FC236}">
              <a16:creationId xmlns:a16="http://schemas.microsoft.com/office/drawing/2014/main" xmlns="" id="{16F8DA19-5847-4AB3-A286-9782357CB66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61" name="CustomShape 1" hidden="1">
          <a:extLst>
            <a:ext uri="{FF2B5EF4-FFF2-40B4-BE49-F238E27FC236}">
              <a16:creationId xmlns:a16="http://schemas.microsoft.com/office/drawing/2014/main" xmlns="" id="{F5F79FF7-D018-444D-9D10-80E9E780AAC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62" name="CustomShape 1" hidden="1">
          <a:extLst>
            <a:ext uri="{FF2B5EF4-FFF2-40B4-BE49-F238E27FC236}">
              <a16:creationId xmlns:a16="http://schemas.microsoft.com/office/drawing/2014/main" xmlns="" id="{8580CBFA-13F6-445C-90CE-6715D3324F3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63" name="CustomShape 1" hidden="1">
          <a:extLst>
            <a:ext uri="{FF2B5EF4-FFF2-40B4-BE49-F238E27FC236}">
              <a16:creationId xmlns:a16="http://schemas.microsoft.com/office/drawing/2014/main" xmlns="" id="{D9A8DABF-57FD-4653-9700-D05315EC03C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64" name="CustomShape 1" hidden="1">
          <a:extLst>
            <a:ext uri="{FF2B5EF4-FFF2-40B4-BE49-F238E27FC236}">
              <a16:creationId xmlns:a16="http://schemas.microsoft.com/office/drawing/2014/main" xmlns="" id="{C0ECD02F-2AB4-4154-BBA0-FEF5F02FE66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65" name="CustomShape 1" hidden="1">
          <a:extLst>
            <a:ext uri="{FF2B5EF4-FFF2-40B4-BE49-F238E27FC236}">
              <a16:creationId xmlns:a16="http://schemas.microsoft.com/office/drawing/2014/main" xmlns="" id="{0E74A4AA-92CF-4DB7-8C8B-488E08BC454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66" name="CustomShape 1" hidden="1">
          <a:extLst>
            <a:ext uri="{FF2B5EF4-FFF2-40B4-BE49-F238E27FC236}">
              <a16:creationId xmlns:a16="http://schemas.microsoft.com/office/drawing/2014/main" xmlns="" id="{57ADEC15-8758-460C-ABED-FA93C0CDB16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67" name="CustomShape 1" hidden="1">
          <a:extLst>
            <a:ext uri="{FF2B5EF4-FFF2-40B4-BE49-F238E27FC236}">
              <a16:creationId xmlns:a16="http://schemas.microsoft.com/office/drawing/2014/main" xmlns="" id="{EEB4DEEF-F464-46C6-B0C7-F56585E0CD6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68" name="CustomShape 1" hidden="1">
          <a:extLst>
            <a:ext uri="{FF2B5EF4-FFF2-40B4-BE49-F238E27FC236}">
              <a16:creationId xmlns:a16="http://schemas.microsoft.com/office/drawing/2014/main" xmlns="" id="{D284CDBF-F6DE-41D6-B444-7F5B2E49A49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69" name="CustomShape 1" hidden="1">
          <a:extLst>
            <a:ext uri="{FF2B5EF4-FFF2-40B4-BE49-F238E27FC236}">
              <a16:creationId xmlns:a16="http://schemas.microsoft.com/office/drawing/2014/main" xmlns="" id="{D1E6A99F-2D48-4658-87CF-7477AEFD9B5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70" name="CustomShape 1" hidden="1">
          <a:extLst>
            <a:ext uri="{FF2B5EF4-FFF2-40B4-BE49-F238E27FC236}">
              <a16:creationId xmlns:a16="http://schemas.microsoft.com/office/drawing/2014/main" xmlns="" id="{C9FFDADC-2A34-4C2F-9460-6443C145337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71" name="CustomShape 1" hidden="1">
          <a:extLst>
            <a:ext uri="{FF2B5EF4-FFF2-40B4-BE49-F238E27FC236}">
              <a16:creationId xmlns:a16="http://schemas.microsoft.com/office/drawing/2014/main" xmlns="" id="{99C88CEE-6C8F-42D7-8D21-C93F88973E7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72" name="CustomShape 1" hidden="1">
          <a:extLst>
            <a:ext uri="{FF2B5EF4-FFF2-40B4-BE49-F238E27FC236}">
              <a16:creationId xmlns:a16="http://schemas.microsoft.com/office/drawing/2014/main" xmlns="" id="{04837327-996C-45C6-8FDB-140E72993F0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73" name="CustomShape 1" hidden="1">
          <a:extLst>
            <a:ext uri="{FF2B5EF4-FFF2-40B4-BE49-F238E27FC236}">
              <a16:creationId xmlns:a16="http://schemas.microsoft.com/office/drawing/2014/main" xmlns="" id="{1D4DEE2F-2295-4BCB-B386-086262F7079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74" name="CustomShape 1" hidden="1">
          <a:extLst>
            <a:ext uri="{FF2B5EF4-FFF2-40B4-BE49-F238E27FC236}">
              <a16:creationId xmlns:a16="http://schemas.microsoft.com/office/drawing/2014/main" xmlns="" id="{8CEE40F3-B416-471F-B921-1F195266022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75" name="CustomShape 1" hidden="1">
          <a:extLst>
            <a:ext uri="{FF2B5EF4-FFF2-40B4-BE49-F238E27FC236}">
              <a16:creationId xmlns:a16="http://schemas.microsoft.com/office/drawing/2014/main" xmlns="" id="{424A28DE-EF6E-4D2B-985E-589AE3133B3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76" name="CustomShape 1" hidden="1">
          <a:extLst>
            <a:ext uri="{FF2B5EF4-FFF2-40B4-BE49-F238E27FC236}">
              <a16:creationId xmlns:a16="http://schemas.microsoft.com/office/drawing/2014/main" xmlns="" id="{4915654D-55D8-4475-ADE9-A1C02CA7C6D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77" name="CustomShape 1" hidden="1">
          <a:extLst>
            <a:ext uri="{FF2B5EF4-FFF2-40B4-BE49-F238E27FC236}">
              <a16:creationId xmlns:a16="http://schemas.microsoft.com/office/drawing/2014/main" xmlns="" id="{684D56CC-68EF-4681-BB63-0203D84145B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78" name="CustomShape 1" hidden="1">
          <a:extLst>
            <a:ext uri="{FF2B5EF4-FFF2-40B4-BE49-F238E27FC236}">
              <a16:creationId xmlns:a16="http://schemas.microsoft.com/office/drawing/2014/main" xmlns="" id="{26716379-E7E9-4D36-960E-67BB2D3311C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79" name="CustomShape 1" hidden="1">
          <a:extLst>
            <a:ext uri="{FF2B5EF4-FFF2-40B4-BE49-F238E27FC236}">
              <a16:creationId xmlns:a16="http://schemas.microsoft.com/office/drawing/2014/main" xmlns="" id="{06565FCB-ADB0-4E8D-8DEC-FAF4A4E3366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80" name="CustomShape 1" hidden="1">
          <a:extLst>
            <a:ext uri="{FF2B5EF4-FFF2-40B4-BE49-F238E27FC236}">
              <a16:creationId xmlns:a16="http://schemas.microsoft.com/office/drawing/2014/main" xmlns="" id="{1B6E1C81-ED85-457F-A6E0-1A6A06D9DB6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81" name="CustomShape 1" hidden="1">
          <a:extLst>
            <a:ext uri="{FF2B5EF4-FFF2-40B4-BE49-F238E27FC236}">
              <a16:creationId xmlns:a16="http://schemas.microsoft.com/office/drawing/2014/main" xmlns="" id="{62092C06-E7B4-4A4D-BC90-21E0621E547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82" name="CustomShape 1" hidden="1">
          <a:extLst>
            <a:ext uri="{FF2B5EF4-FFF2-40B4-BE49-F238E27FC236}">
              <a16:creationId xmlns:a16="http://schemas.microsoft.com/office/drawing/2014/main" xmlns="" id="{AF8A92B9-6425-4C20-8691-F81893AEA98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83" name="CustomShape 1" hidden="1">
          <a:extLst>
            <a:ext uri="{FF2B5EF4-FFF2-40B4-BE49-F238E27FC236}">
              <a16:creationId xmlns:a16="http://schemas.microsoft.com/office/drawing/2014/main" xmlns="" id="{017CB8A7-85F7-4ED1-B385-A37C64DE9FA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84" name="CustomShape 1" hidden="1">
          <a:extLst>
            <a:ext uri="{FF2B5EF4-FFF2-40B4-BE49-F238E27FC236}">
              <a16:creationId xmlns:a16="http://schemas.microsoft.com/office/drawing/2014/main" xmlns="" id="{D399F052-E602-4777-8722-47DC03C4769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85" name="CustomShape 1" hidden="1">
          <a:extLst>
            <a:ext uri="{FF2B5EF4-FFF2-40B4-BE49-F238E27FC236}">
              <a16:creationId xmlns:a16="http://schemas.microsoft.com/office/drawing/2014/main" xmlns="" id="{1A2514B4-D12A-4416-906C-7B2D41644E9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86" name="CustomShape 1" hidden="1">
          <a:extLst>
            <a:ext uri="{FF2B5EF4-FFF2-40B4-BE49-F238E27FC236}">
              <a16:creationId xmlns:a16="http://schemas.microsoft.com/office/drawing/2014/main" xmlns="" id="{F69E467C-89C9-412F-840C-25C346D5005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87" name="CustomShape 1" hidden="1">
          <a:extLst>
            <a:ext uri="{FF2B5EF4-FFF2-40B4-BE49-F238E27FC236}">
              <a16:creationId xmlns:a16="http://schemas.microsoft.com/office/drawing/2014/main" xmlns="" id="{2E6DCAE8-64D1-4560-9410-2A79C0304B7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88" name="CustomShape 1" hidden="1">
          <a:extLst>
            <a:ext uri="{FF2B5EF4-FFF2-40B4-BE49-F238E27FC236}">
              <a16:creationId xmlns:a16="http://schemas.microsoft.com/office/drawing/2014/main" xmlns="" id="{FDE421D8-2011-49EC-A14D-12B5ADD95CC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89" name="CustomShape 1" hidden="1">
          <a:extLst>
            <a:ext uri="{FF2B5EF4-FFF2-40B4-BE49-F238E27FC236}">
              <a16:creationId xmlns:a16="http://schemas.microsoft.com/office/drawing/2014/main" xmlns="" id="{56B4BAA1-AD45-4E16-97C8-9A659744C1D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90" name="CustomShape 1" hidden="1">
          <a:extLst>
            <a:ext uri="{FF2B5EF4-FFF2-40B4-BE49-F238E27FC236}">
              <a16:creationId xmlns:a16="http://schemas.microsoft.com/office/drawing/2014/main" xmlns="" id="{55B1AF06-A48C-405C-A8CF-CAD8CA13408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91" name="CustomShape 1" hidden="1">
          <a:extLst>
            <a:ext uri="{FF2B5EF4-FFF2-40B4-BE49-F238E27FC236}">
              <a16:creationId xmlns:a16="http://schemas.microsoft.com/office/drawing/2014/main" xmlns="" id="{146D0B39-041A-4376-A749-7B13BFFB302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92" name="CustomShape 1" hidden="1">
          <a:extLst>
            <a:ext uri="{FF2B5EF4-FFF2-40B4-BE49-F238E27FC236}">
              <a16:creationId xmlns:a16="http://schemas.microsoft.com/office/drawing/2014/main" xmlns="" id="{ED1D200B-3EA9-457E-9D9D-9FB129BFE18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93" name="CustomShape 1" hidden="1">
          <a:extLst>
            <a:ext uri="{FF2B5EF4-FFF2-40B4-BE49-F238E27FC236}">
              <a16:creationId xmlns:a16="http://schemas.microsoft.com/office/drawing/2014/main" xmlns="" id="{A2668E0B-6532-4C33-8593-EB72107C763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94" name="CustomShape 1" hidden="1">
          <a:extLst>
            <a:ext uri="{FF2B5EF4-FFF2-40B4-BE49-F238E27FC236}">
              <a16:creationId xmlns:a16="http://schemas.microsoft.com/office/drawing/2014/main" xmlns="" id="{DACFF96E-E2D5-4780-A06C-5917D6C0743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95" name="CustomShape 1" hidden="1">
          <a:extLst>
            <a:ext uri="{FF2B5EF4-FFF2-40B4-BE49-F238E27FC236}">
              <a16:creationId xmlns:a16="http://schemas.microsoft.com/office/drawing/2014/main" xmlns="" id="{2D170DFE-5CCF-48B1-9CE6-96431D0D94F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96" name="CustomShape 1" hidden="1">
          <a:extLst>
            <a:ext uri="{FF2B5EF4-FFF2-40B4-BE49-F238E27FC236}">
              <a16:creationId xmlns:a16="http://schemas.microsoft.com/office/drawing/2014/main" xmlns="" id="{462235F1-E264-4E6D-B3D9-099C656653D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97" name="CustomShape 1" hidden="1">
          <a:extLst>
            <a:ext uri="{FF2B5EF4-FFF2-40B4-BE49-F238E27FC236}">
              <a16:creationId xmlns:a16="http://schemas.microsoft.com/office/drawing/2014/main" xmlns="" id="{4B1E095A-3CB9-4069-ADAF-69C1D476903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98" name="CustomShape 1" hidden="1">
          <a:extLst>
            <a:ext uri="{FF2B5EF4-FFF2-40B4-BE49-F238E27FC236}">
              <a16:creationId xmlns:a16="http://schemas.microsoft.com/office/drawing/2014/main" xmlns="" id="{FA3A3388-B2E1-4F5F-BABD-95481B84B01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99" name="CustomShape 1" hidden="1">
          <a:extLst>
            <a:ext uri="{FF2B5EF4-FFF2-40B4-BE49-F238E27FC236}">
              <a16:creationId xmlns:a16="http://schemas.microsoft.com/office/drawing/2014/main" xmlns="" id="{F5AFB570-740D-4366-BF92-34A6F8D3F4D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00" name="CustomShape 1" hidden="1">
          <a:extLst>
            <a:ext uri="{FF2B5EF4-FFF2-40B4-BE49-F238E27FC236}">
              <a16:creationId xmlns:a16="http://schemas.microsoft.com/office/drawing/2014/main" xmlns="" id="{950F888D-E545-448C-B64B-799FCCA0761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01" name="CustomShape 1" hidden="1">
          <a:extLst>
            <a:ext uri="{FF2B5EF4-FFF2-40B4-BE49-F238E27FC236}">
              <a16:creationId xmlns:a16="http://schemas.microsoft.com/office/drawing/2014/main" xmlns="" id="{8AAD7A2A-88EC-4350-ADBB-18C23E2AEA9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02" name="CustomShape 1" hidden="1">
          <a:extLst>
            <a:ext uri="{FF2B5EF4-FFF2-40B4-BE49-F238E27FC236}">
              <a16:creationId xmlns:a16="http://schemas.microsoft.com/office/drawing/2014/main" xmlns="" id="{52115F6C-4A9C-4636-B56E-CD9BCBC1486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03" name="CustomShape 1" hidden="1">
          <a:extLst>
            <a:ext uri="{FF2B5EF4-FFF2-40B4-BE49-F238E27FC236}">
              <a16:creationId xmlns:a16="http://schemas.microsoft.com/office/drawing/2014/main" xmlns="" id="{4B599251-BA4F-4D09-90A1-5F1E9460243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04" name="CustomShape 1" hidden="1">
          <a:extLst>
            <a:ext uri="{FF2B5EF4-FFF2-40B4-BE49-F238E27FC236}">
              <a16:creationId xmlns:a16="http://schemas.microsoft.com/office/drawing/2014/main" xmlns="" id="{FA199DBB-CEFE-40D9-93DF-1C366C4C890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05" name="CustomShape 1" hidden="1">
          <a:extLst>
            <a:ext uri="{FF2B5EF4-FFF2-40B4-BE49-F238E27FC236}">
              <a16:creationId xmlns:a16="http://schemas.microsoft.com/office/drawing/2014/main" xmlns="" id="{F78658FF-99EC-49CC-9015-832B11DFCA3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06" name="CustomShape 1" hidden="1">
          <a:extLst>
            <a:ext uri="{FF2B5EF4-FFF2-40B4-BE49-F238E27FC236}">
              <a16:creationId xmlns:a16="http://schemas.microsoft.com/office/drawing/2014/main" xmlns="" id="{70A517BE-19F9-45F1-92C8-9CC6E66B3F9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07" name="CustomShape 1" hidden="1">
          <a:extLst>
            <a:ext uri="{FF2B5EF4-FFF2-40B4-BE49-F238E27FC236}">
              <a16:creationId xmlns:a16="http://schemas.microsoft.com/office/drawing/2014/main" xmlns="" id="{1BAE9654-18B1-4B73-8A63-AAC26C7877F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08" name="CustomShape 1" hidden="1">
          <a:extLst>
            <a:ext uri="{FF2B5EF4-FFF2-40B4-BE49-F238E27FC236}">
              <a16:creationId xmlns:a16="http://schemas.microsoft.com/office/drawing/2014/main" xmlns="" id="{0EEBDF06-1FCE-459B-B5C9-FAEA9296DC1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09" name="CustomShape 1" hidden="1">
          <a:extLst>
            <a:ext uri="{FF2B5EF4-FFF2-40B4-BE49-F238E27FC236}">
              <a16:creationId xmlns:a16="http://schemas.microsoft.com/office/drawing/2014/main" xmlns="" id="{E06ACC82-B573-47CD-A780-FD187F0CA1D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10" name="CustomShape 1" hidden="1">
          <a:extLst>
            <a:ext uri="{FF2B5EF4-FFF2-40B4-BE49-F238E27FC236}">
              <a16:creationId xmlns:a16="http://schemas.microsoft.com/office/drawing/2014/main" xmlns="" id="{39B85464-4660-4F48-907B-E1EE146EE0D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11" name="CustomShape 1" hidden="1">
          <a:extLst>
            <a:ext uri="{FF2B5EF4-FFF2-40B4-BE49-F238E27FC236}">
              <a16:creationId xmlns:a16="http://schemas.microsoft.com/office/drawing/2014/main" xmlns="" id="{7639E364-BEDE-4A49-8BAD-3BA199AE547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12" name="CustomShape 1" hidden="1">
          <a:extLst>
            <a:ext uri="{FF2B5EF4-FFF2-40B4-BE49-F238E27FC236}">
              <a16:creationId xmlns:a16="http://schemas.microsoft.com/office/drawing/2014/main" xmlns="" id="{1E16BE86-1200-4496-B13F-966E2A7E526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13" name="CustomShape 1" hidden="1">
          <a:extLst>
            <a:ext uri="{FF2B5EF4-FFF2-40B4-BE49-F238E27FC236}">
              <a16:creationId xmlns:a16="http://schemas.microsoft.com/office/drawing/2014/main" xmlns="" id="{AA23356F-2036-4D07-BA05-3191B4C8614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14" name="CustomShape 1" hidden="1">
          <a:extLst>
            <a:ext uri="{FF2B5EF4-FFF2-40B4-BE49-F238E27FC236}">
              <a16:creationId xmlns:a16="http://schemas.microsoft.com/office/drawing/2014/main" xmlns="" id="{3180CAD2-AC68-46FC-A0D3-6928B7285EB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15" name="CustomShape 1" hidden="1">
          <a:extLst>
            <a:ext uri="{FF2B5EF4-FFF2-40B4-BE49-F238E27FC236}">
              <a16:creationId xmlns:a16="http://schemas.microsoft.com/office/drawing/2014/main" xmlns="" id="{3AFCF66B-5CCD-408D-82BC-EECC4816344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16" name="CustomShape 1" hidden="1">
          <a:extLst>
            <a:ext uri="{FF2B5EF4-FFF2-40B4-BE49-F238E27FC236}">
              <a16:creationId xmlns:a16="http://schemas.microsoft.com/office/drawing/2014/main" xmlns="" id="{9B3283BD-E594-4887-999F-9343F31C441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17" name="CustomShape 1" hidden="1">
          <a:extLst>
            <a:ext uri="{FF2B5EF4-FFF2-40B4-BE49-F238E27FC236}">
              <a16:creationId xmlns:a16="http://schemas.microsoft.com/office/drawing/2014/main" xmlns="" id="{7A5FBBCC-FE4A-4C32-A16E-0EE1AA30C9A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18" name="CustomShape 1" hidden="1">
          <a:extLst>
            <a:ext uri="{FF2B5EF4-FFF2-40B4-BE49-F238E27FC236}">
              <a16:creationId xmlns:a16="http://schemas.microsoft.com/office/drawing/2014/main" xmlns="" id="{7EBCE505-4836-440A-A144-05187DE7671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19" name="CustomShape 1" hidden="1">
          <a:extLst>
            <a:ext uri="{FF2B5EF4-FFF2-40B4-BE49-F238E27FC236}">
              <a16:creationId xmlns:a16="http://schemas.microsoft.com/office/drawing/2014/main" xmlns="" id="{A7CCA355-EE79-4FD7-B68B-0A7EE26E8A7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20" name="CustomShape 1" hidden="1">
          <a:extLst>
            <a:ext uri="{FF2B5EF4-FFF2-40B4-BE49-F238E27FC236}">
              <a16:creationId xmlns:a16="http://schemas.microsoft.com/office/drawing/2014/main" xmlns="" id="{171B95DA-2440-4714-893E-0D8569906EC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21" name="CustomShape 1" hidden="1">
          <a:extLst>
            <a:ext uri="{FF2B5EF4-FFF2-40B4-BE49-F238E27FC236}">
              <a16:creationId xmlns:a16="http://schemas.microsoft.com/office/drawing/2014/main" xmlns="" id="{875AFB04-61C8-40DB-A850-22438CBE1AD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22" name="CustomShape 1" hidden="1">
          <a:extLst>
            <a:ext uri="{FF2B5EF4-FFF2-40B4-BE49-F238E27FC236}">
              <a16:creationId xmlns:a16="http://schemas.microsoft.com/office/drawing/2014/main" xmlns="" id="{D8A51A3B-0D58-4843-B671-15D5460FB32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23" name="CustomShape 1" hidden="1">
          <a:extLst>
            <a:ext uri="{FF2B5EF4-FFF2-40B4-BE49-F238E27FC236}">
              <a16:creationId xmlns:a16="http://schemas.microsoft.com/office/drawing/2014/main" xmlns="" id="{CC08B4A5-5D08-4C84-900C-D68F1246073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24" name="CustomShape 1" hidden="1">
          <a:extLst>
            <a:ext uri="{FF2B5EF4-FFF2-40B4-BE49-F238E27FC236}">
              <a16:creationId xmlns:a16="http://schemas.microsoft.com/office/drawing/2014/main" xmlns="" id="{035579A1-8E60-465B-861C-B875FBC6A2B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25" name="CustomShape 1" hidden="1">
          <a:extLst>
            <a:ext uri="{FF2B5EF4-FFF2-40B4-BE49-F238E27FC236}">
              <a16:creationId xmlns:a16="http://schemas.microsoft.com/office/drawing/2014/main" xmlns="" id="{51BC5FC9-910C-4758-877A-9BA3974B0D2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26" name="CustomShape 1" hidden="1">
          <a:extLst>
            <a:ext uri="{FF2B5EF4-FFF2-40B4-BE49-F238E27FC236}">
              <a16:creationId xmlns:a16="http://schemas.microsoft.com/office/drawing/2014/main" xmlns="" id="{49A8C52F-593F-4E1D-8068-7DE5ADC66A9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27" name="CustomShape 1" hidden="1">
          <a:extLst>
            <a:ext uri="{FF2B5EF4-FFF2-40B4-BE49-F238E27FC236}">
              <a16:creationId xmlns:a16="http://schemas.microsoft.com/office/drawing/2014/main" xmlns="" id="{1B493626-4D32-4667-B123-3627F8EB888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28" name="CustomShape 1" hidden="1">
          <a:extLst>
            <a:ext uri="{FF2B5EF4-FFF2-40B4-BE49-F238E27FC236}">
              <a16:creationId xmlns:a16="http://schemas.microsoft.com/office/drawing/2014/main" xmlns="" id="{317F6799-91FB-4F8C-BD2C-EB2B0FC82C5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29" name="CustomShape 1" hidden="1">
          <a:extLst>
            <a:ext uri="{FF2B5EF4-FFF2-40B4-BE49-F238E27FC236}">
              <a16:creationId xmlns:a16="http://schemas.microsoft.com/office/drawing/2014/main" xmlns="" id="{93C5EEBF-9A41-4012-82A8-B585C3354B2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30" name="CustomShape 1" hidden="1">
          <a:extLst>
            <a:ext uri="{FF2B5EF4-FFF2-40B4-BE49-F238E27FC236}">
              <a16:creationId xmlns:a16="http://schemas.microsoft.com/office/drawing/2014/main" xmlns="" id="{3D1D4DFF-48CD-4521-9028-F47855CAD94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31" name="CustomShape 1" hidden="1">
          <a:extLst>
            <a:ext uri="{FF2B5EF4-FFF2-40B4-BE49-F238E27FC236}">
              <a16:creationId xmlns:a16="http://schemas.microsoft.com/office/drawing/2014/main" xmlns="" id="{33DF2C36-DAD8-48C1-8300-BE96CED2116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32" name="CustomShape 1" hidden="1">
          <a:extLst>
            <a:ext uri="{FF2B5EF4-FFF2-40B4-BE49-F238E27FC236}">
              <a16:creationId xmlns:a16="http://schemas.microsoft.com/office/drawing/2014/main" xmlns="" id="{B0174D8B-EFFD-4BE8-9C0A-1406E54E0AF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33" name="CustomShape 1" hidden="1">
          <a:extLst>
            <a:ext uri="{FF2B5EF4-FFF2-40B4-BE49-F238E27FC236}">
              <a16:creationId xmlns:a16="http://schemas.microsoft.com/office/drawing/2014/main" xmlns="" id="{03B35E76-D1A2-406C-82B5-7B47E9F0AF4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34" name="CustomShape 1" hidden="1">
          <a:extLst>
            <a:ext uri="{FF2B5EF4-FFF2-40B4-BE49-F238E27FC236}">
              <a16:creationId xmlns:a16="http://schemas.microsoft.com/office/drawing/2014/main" xmlns="" id="{69D247ED-D3B7-4560-A40C-81AC2FFBBA0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35" name="CustomShape 1" hidden="1">
          <a:extLst>
            <a:ext uri="{FF2B5EF4-FFF2-40B4-BE49-F238E27FC236}">
              <a16:creationId xmlns:a16="http://schemas.microsoft.com/office/drawing/2014/main" xmlns="" id="{7BAA294E-69D8-4632-B37F-644553E2E7E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36" name="CustomShape 1" hidden="1">
          <a:extLst>
            <a:ext uri="{FF2B5EF4-FFF2-40B4-BE49-F238E27FC236}">
              <a16:creationId xmlns:a16="http://schemas.microsoft.com/office/drawing/2014/main" xmlns="" id="{D3F12C64-944B-4EAB-8C7F-5F92D1E9EC5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37" name="CustomShape 1" hidden="1">
          <a:extLst>
            <a:ext uri="{FF2B5EF4-FFF2-40B4-BE49-F238E27FC236}">
              <a16:creationId xmlns:a16="http://schemas.microsoft.com/office/drawing/2014/main" xmlns="" id="{9F94D18F-DE9A-4EBF-8D72-FD2EAF70CDE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38" name="CustomShape 1" hidden="1">
          <a:extLst>
            <a:ext uri="{FF2B5EF4-FFF2-40B4-BE49-F238E27FC236}">
              <a16:creationId xmlns:a16="http://schemas.microsoft.com/office/drawing/2014/main" xmlns="" id="{B235D67D-7029-40D0-A7FA-03613E057EE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39" name="CustomShape 1" hidden="1">
          <a:extLst>
            <a:ext uri="{FF2B5EF4-FFF2-40B4-BE49-F238E27FC236}">
              <a16:creationId xmlns:a16="http://schemas.microsoft.com/office/drawing/2014/main" xmlns="" id="{A1CE5273-6AF1-4BBD-920A-6AF6E1701C1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40" name="CustomShape 1" hidden="1">
          <a:extLst>
            <a:ext uri="{FF2B5EF4-FFF2-40B4-BE49-F238E27FC236}">
              <a16:creationId xmlns:a16="http://schemas.microsoft.com/office/drawing/2014/main" xmlns="" id="{9B1BE7B4-1CFF-4AFE-A182-C8370933BC5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41" name="CustomShape 1" hidden="1">
          <a:extLst>
            <a:ext uri="{FF2B5EF4-FFF2-40B4-BE49-F238E27FC236}">
              <a16:creationId xmlns:a16="http://schemas.microsoft.com/office/drawing/2014/main" xmlns="" id="{F7CE4B35-EFE6-4936-B501-73B1D005142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42" name="CustomShape 1" hidden="1">
          <a:extLst>
            <a:ext uri="{FF2B5EF4-FFF2-40B4-BE49-F238E27FC236}">
              <a16:creationId xmlns:a16="http://schemas.microsoft.com/office/drawing/2014/main" xmlns="" id="{806C1BE5-7070-423E-B82A-4FE4642FCDB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43" name="CustomShape 1" hidden="1">
          <a:extLst>
            <a:ext uri="{FF2B5EF4-FFF2-40B4-BE49-F238E27FC236}">
              <a16:creationId xmlns:a16="http://schemas.microsoft.com/office/drawing/2014/main" xmlns="" id="{B262631C-E310-4F92-8CEC-E62AACBD719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44" name="CustomShape 1" hidden="1">
          <a:extLst>
            <a:ext uri="{FF2B5EF4-FFF2-40B4-BE49-F238E27FC236}">
              <a16:creationId xmlns:a16="http://schemas.microsoft.com/office/drawing/2014/main" xmlns="" id="{39C7B60D-254C-4606-8A6A-E470A291FB6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45" name="CustomShape 1" hidden="1">
          <a:extLst>
            <a:ext uri="{FF2B5EF4-FFF2-40B4-BE49-F238E27FC236}">
              <a16:creationId xmlns:a16="http://schemas.microsoft.com/office/drawing/2014/main" xmlns="" id="{C00D0E58-AB2F-487D-A4E8-0139A281F60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46" name="CustomShape 1" hidden="1">
          <a:extLst>
            <a:ext uri="{FF2B5EF4-FFF2-40B4-BE49-F238E27FC236}">
              <a16:creationId xmlns:a16="http://schemas.microsoft.com/office/drawing/2014/main" xmlns="" id="{E97235FD-730F-441F-8767-C8559185E36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47" name="CustomShape 1" hidden="1">
          <a:extLst>
            <a:ext uri="{FF2B5EF4-FFF2-40B4-BE49-F238E27FC236}">
              <a16:creationId xmlns:a16="http://schemas.microsoft.com/office/drawing/2014/main" xmlns="" id="{A3F1C0ED-5D18-4007-96F9-C5BBBC18564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48" name="CustomShape 1" hidden="1">
          <a:extLst>
            <a:ext uri="{FF2B5EF4-FFF2-40B4-BE49-F238E27FC236}">
              <a16:creationId xmlns:a16="http://schemas.microsoft.com/office/drawing/2014/main" xmlns="" id="{13DFE9BB-56A6-45FF-8362-23542FB0138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49" name="CustomShape 1" hidden="1">
          <a:extLst>
            <a:ext uri="{FF2B5EF4-FFF2-40B4-BE49-F238E27FC236}">
              <a16:creationId xmlns:a16="http://schemas.microsoft.com/office/drawing/2014/main" xmlns="" id="{9B91D0FC-6FE3-472A-888C-7AAE07C8F68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50" name="CustomShape 1" hidden="1">
          <a:extLst>
            <a:ext uri="{FF2B5EF4-FFF2-40B4-BE49-F238E27FC236}">
              <a16:creationId xmlns:a16="http://schemas.microsoft.com/office/drawing/2014/main" xmlns="" id="{3F920590-9B63-40BA-AD57-8D22AE2155E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51" name="CustomShape 1" hidden="1">
          <a:extLst>
            <a:ext uri="{FF2B5EF4-FFF2-40B4-BE49-F238E27FC236}">
              <a16:creationId xmlns:a16="http://schemas.microsoft.com/office/drawing/2014/main" xmlns="" id="{DEB9B1E1-669A-44FF-A689-509C035FDDE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52" name="CustomShape 1" hidden="1">
          <a:extLst>
            <a:ext uri="{FF2B5EF4-FFF2-40B4-BE49-F238E27FC236}">
              <a16:creationId xmlns:a16="http://schemas.microsoft.com/office/drawing/2014/main" xmlns="" id="{FFBFBC2B-F924-42BE-BBD6-5D3B15BA529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53" name="CustomShape 1" hidden="1">
          <a:extLst>
            <a:ext uri="{FF2B5EF4-FFF2-40B4-BE49-F238E27FC236}">
              <a16:creationId xmlns:a16="http://schemas.microsoft.com/office/drawing/2014/main" xmlns="" id="{8FA6DC21-88E8-432D-997E-37C28E1F0B2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54" name="CustomShape 1" hidden="1">
          <a:extLst>
            <a:ext uri="{FF2B5EF4-FFF2-40B4-BE49-F238E27FC236}">
              <a16:creationId xmlns:a16="http://schemas.microsoft.com/office/drawing/2014/main" xmlns="" id="{6E673FEE-4694-472B-B7C8-AB631CD89E4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55" name="CustomShape 1" hidden="1">
          <a:extLst>
            <a:ext uri="{FF2B5EF4-FFF2-40B4-BE49-F238E27FC236}">
              <a16:creationId xmlns:a16="http://schemas.microsoft.com/office/drawing/2014/main" xmlns="" id="{C276FC49-BECF-422D-85C1-5FCB79583A1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56" name="CustomShape 1" hidden="1">
          <a:extLst>
            <a:ext uri="{FF2B5EF4-FFF2-40B4-BE49-F238E27FC236}">
              <a16:creationId xmlns:a16="http://schemas.microsoft.com/office/drawing/2014/main" xmlns="" id="{418FA7BB-E370-4D8F-A5EF-BCA4BF0740B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57" name="CustomShape 1" hidden="1">
          <a:extLst>
            <a:ext uri="{FF2B5EF4-FFF2-40B4-BE49-F238E27FC236}">
              <a16:creationId xmlns:a16="http://schemas.microsoft.com/office/drawing/2014/main" xmlns="" id="{9206B4EC-EA2F-417C-8830-9D6226CE4A2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58" name="CustomShape 1" hidden="1">
          <a:extLst>
            <a:ext uri="{FF2B5EF4-FFF2-40B4-BE49-F238E27FC236}">
              <a16:creationId xmlns:a16="http://schemas.microsoft.com/office/drawing/2014/main" xmlns="" id="{973B3733-6EA7-462D-BFDA-9F58523ED5C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59" name="CustomShape 1" hidden="1">
          <a:extLst>
            <a:ext uri="{FF2B5EF4-FFF2-40B4-BE49-F238E27FC236}">
              <a16:creationId xmlns:a16="http://schemas.microsoft.com/office/drawing/2014/main" xmlns="" id="{B45F8798-F6ED-440C-BFC4-BD7CBCB24CB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60" name="CustomShape 1" hidden="1">
          <a:extLst>
            <a:ext uri="{FF2B5EF4-FFF2-40B4-BE49-F238E27FC236}">
              <a16:creationId xmlns:a16="http://schemas.microsoft.com/office/drawing/2014/main" xmlns="" id="{CA11C26E-F533-4D71-84C3-EA884EAD953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61" name="CustomShape 1" hidden="1">
          <a:extLst>
            <a:ext uri="{FF2B5EF4-FFF2-40B4-BE49-F238E27FC236}">
              <a16:creationId xmlns:a16="http://schemas.microsoft.com/office/drawing/2014/main" xmlns="" id="{123C0C97-E2C0-4B75-93E4-6FCC11408E4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62" name="CustomShape 1" hidden="1">
          <a:extLst>
            <a:ext uri="{FF2B5EF4-FFF2-40B4-BE49-F238E27FC236}">
              <a16:creationId xmlns:a16="http://schemas.microsoft.com/office/drawing/2014/main" xmlns="" id="{CC9419C4-3535-43C6-8C17-6A545EC0EF9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63" name="CustomShape 1" hidden="1">
          <a:extLst>
            <a:ext uri="{FF2B5EF4-FFF2-40B4-BE49-F238E27FC236}">
              <a16:creationId xmlns:a16="http://schemas.microsoft.com/office/drawing/2014/main" xmlns="" id="{D1FF9A92-1345-4D51-912A-1171C291364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64" name="CustomShape 1" hidden="1">
          <a:extLst>
            <a:ext uri="{FF2B5EF4-FFF2-40B4-BE49-F238E27FC236}">
              <a16:creationId xmlns:a16="http://schemas.microsoft.com/office/drawing/2014/main" xmlns="" id="{B62DF0DE-8A8B-4F77-814E-41F0CA3FAC6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65" name="CustomShape 1" hidden="1">
          <a:extLst>
            <a:ext uri="{FF2B5EF4-FFF2-40B4-BE49-F238E27FC236}">
              <a16:creationId xmlns:a16="http://schemas.microsoft.com/office/drawing/2014/main" xmlns="" id="{4A9244CC-EF84-4E4D-88B0-8138725EE4F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66" name="CustomShape 1" hidden="1">
          <a:extLst>
            <a:ext uri="{FF2B5EF4-FFF2-40B4-BE49-F238E27FC236}">
              <a16:creationId xmlns:a16="http://schemas.microsoft.com/office/drawing/2014/main" xmlns="" id="{C3001332-25E9-4790-A521-9FA9BCE6AB6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67" name="CustomShape 1" hidden="1">
          <a:extLst>
            <a:ext uri="{FF2B5EF4-FFF2-40B4-BE49-F238E27FC236}">
              <a16:creationId xmlns:a16="http://schemas.microsoft.com/office/drawing/2014/main" xmlns="" id="{DFC6C3DD-DBF6-4694-A137-D5C3433E8BC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68" name="CustomShape 1" hidden="1">
          <a:extLst>
            <a:ext uri="{FF2B5EF4-FFF2-40B4-BE49-F238E27FC236}">
              <a16:creationId xmlns:a16="http://schemas.microsoft.com/office/drawing/2014/main" xmlns="" id="{87FAFFDB-E3B5-4E81-8AD5-FF91D627478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69" name="CustomShape 1" hidden="1">
          <a:extLst>
            <a:ext uri="{FF2B5EF4-FFF2-40B4-BE49-F238E27FC236}">
              <a16:creationId xmlns:a16="http://schemas.microsoft.com/office/drawing/2014/main" xmlns="" id="{48D057CD-3EEC-419A-91BB-F8322D7BC7C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70" name="CustomShape 1" hidden="1">
          <a:extLst>
            <a:ext uri="{FF2B5EF4-FFF2-40B4-BE49-F238E27FC236}">
              <a16:creationId xmlns:a16="http://schemas.microsoft.com/office/drawing/2014/main" xmlns="" id="{85547527-4BA1-47E3-9FFD-EA4048E31B8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71" name="CustomShape 1" hidden="1">
          <a:extLst>
            <a:ext uri="{FF2B5EF4-FFF2-40B4-BE49-F238E27FC236}">
              <a16:creationId xmlns:a16="http://schemas.microsoft.com/office/drawing/2014/main" xmlns="" id="{8D085BD6-4F7B-45A2-8DDA-AE7A118EE09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72" name="CustomShape 1" hidden="1">
          <a:extLst>
            <a:ext uri="{FF2B5EF4-FFF2-40B4-BE49-F238E27FC236}">
              <a16:creationId xmlns:a16="http://schemas.microsoft.com/office/drawing/2014/main" xmlns="" id="{1740A4C5-4753-4489-B474-308529B0FA8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73" name="CustomShape 1" hidden="1">
          <a:extLst>
            <a:ext uri="{FF2B5EF4-FFF2-40B4-BE49-F238E27FC236}">
              <a16:creationId xmlns:a16="http://schemas.microsoft.com/office/drawing/2014/main" xmlns="" id="{675A1C46-D11B-43A8-ABD4-93AC4167901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74" name="CustomShape 1" hidden="1">
          <a:extLst>
            <a:ext uri="{FF2B5EF4-FFF2-40B4-BE49-F238E27FC236}">
              <a16:creationId xmlns:a16="http://schemas.microsoft.com/office/drawing/2014/main" xmlns="" id="{0FF58AE8-CBCE-45C0-9713-829B6B57D17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75" name="CustomShape 1" hidden="1">
          <a:extLst>
            <a:ext uri="{FF2B5EF4-FFF2-40B4-BE49-F238E27FC236}">
              <a16:creationId xmlns:a16="http://schemas.microsoft.com/office/drawing/2014/main" xmlns="" id="{1EDEA8B5-AD65-431D-9CE8-1E92A4F986D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76" name="CustomShape 1" hidden="1">
          <a:extLst>
            <a:ext uri="{FF2B5EF4-FFF2-40B4-BE49-F238E27FC236}">
              <a16:creationId xmlns:a16="http://schemas.microsoft.com/office/drawing/2014/main" xmlns="" id="{F874F448-8A8D-47F0-9D3A-09725FD8D0B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77" name="CustomShape 1" hidden="1">
          <a:extLst>
            <a:ext uri="{FF2B5EF4-FFF2-40B4-BE49-F238E27FC236}">
              <a16:creationId xmlns:a16="http://schemas.microsoft.com/office/drawing/2014/main" xmlns="" id="{D87AD454-DFB7-43AB-B3EA-018CEDC4794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78" name="CustomShape 1" hidden="1">
          <a:extLst>
            <a:ext uri="{FF2B5EF4-FFF2-40B4-BE49-F238E27FC236}">
              <a16:creationId xmlns:a16="http://schemas.microsoft.com/office/drawing/2014/main" xmlns="" id="{51DF8A15-F0CF-495B-B785-4E2C0B8B3A9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79" name="CustomShape 1" hidden="1">
          <a:extLst>
            <a:ext uri="{FF2B5EF4-FFF2-40B4-BE49-F238E27FC236}">
              <a16:creationId xmlns:a16="http://schemas.microsoft.com/office/drawing/2014/main" xmlns="" id="{BA3FC00D-0BEF-4AF1-AC26-1C1FCCD9FEA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80" name="CustomShape 1" hidden="1">
          <a:extLst>
            <a:ext uri="{FF2B5EF4-FFF2-40B4-BE49-F238E27FC236}">
              <a16:creationId xmlns:a16="http://schemas.microsoft.com/office/drawing/2014/main" xmlns="" id="{153B3D85-8F46-491A-AFED-506600D3E26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81" name="CustomShape 1" hidden="1">
          <a:extLst>
            <a:ext uri="{FF2B5EF4-FFF2-40B4-BE49-F238E27FC236}">
              <a16:creationId xmlns:a16="http://schemas.microsoft.com/office/drawing/2014/main" xmlns="" id="{D1E02417-9F36-4531-8EBE-EA3A615D6D1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82" name="CustomShape 1" hidden="1">
          <a:extLst>
            <a:ext uri="{FF2B5EF4-FFF2-40B4-BE49-F238E27FC236}">
              <a16:creationId xmlns:a16="http://schemas.microsoft.com/office/drawing/2014/main" xmlns="" id="{1E2EA12A-01E3-4CE6-9445-01822C7A3B4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83" name="CustomShape 1" hidden="1">
          <a:extLst>
            <a:ext uri="{FF2B5EF4-FFF2-40B4-BE49-F238E27FC236}">
              <a16:creationId xmlns:a16="http://schemas.microsoft.com/office/drawing/2014/main" xmlns="" id="{592D1830-7BE3-49E0-B4C0-2D983C20745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84" name="CustomShape 1" hidden="1">
          <a:extLst>
            <a:ext uri="{FF2B5EF4-FFF2-40B4-BE49-F238E27FC236}">
              <a16:creationId xmlns:a16="http://schemas.microsoft.com/office/drawing/2014/main" xmlns="" id="{DE12E9C0-66F2-4AA8-998E-030A97F58D5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85" name="CustomShape 1" hidden="1">
          <a:extLst>
            <a:ext uri="{FF2B5EF4-FFF2-40B4-BE49-F238E27FC236}">
              <a16:creationId xmlns:a16="http://schemas.microsoft.com/office/drawing/2014/main" xmlns="" id="{BFF86F93-2708-4D2A-AAB2-25D67FC5A7D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86" name="CustomShape 1" hidden="1">
          <a:extLst>
            <a:ext uri="{FF2B5EF4-FFF2-40B4-BE49-F238E27FC236}">
              <a16:creationId xmlns:a16="http://schemas.microsoft.com/office/drawing/2014/main" xmlns="" id="{B39F2A84-8242-43CE-ABCF-93965DA6196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87" name="CustomShape 1" hidden="1">
          <a:extLst>
            <a:ext uri="{FF2B5EF4-FFF2-40B4-BE49-F238E27FC236}">
              <a16:creationId xmlns:a16="http://schemas.microsoft.com/office/drawing/2014/main" xmlns="" id="{FC7DA7F3-D2D5-49F1-AFAF-90B90D38ED5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88" name="CustomShape 1" hidden="1">
          <a:extLst>
            <a:ext uri="{FF2B5EF4-FFF2-40B4-BE49-F238E27FC236}">
              <a16:creationId xmlns:a16="http://schemas.microsoft.com/office/drawing/2014/main" xmlns="" id="{D0FDF82F-BF65-4A0D-B604-941A0B53BF0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89" name="CustomShape 1" hidden="1">
          <a:extLst>
            <a:ext uri="{FF2B5EF4-FFF2-40B4-BE49-F238E27FC236}">
              <a16:creationId xmlns:a16="http://schemas.microsoft.com/office/drawing/2014/main" xmlns="" id="{3F37A4D1-07BA-4E9C-B07B-BBCA7A4A589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90" name="CustomShape 1" hidden="1">
          <a:extLst>
            <a:ext uri="{FF2B5EF4-FFF2-40B4-BE49-F238E27FC236}">
              <a16:creationId xmlns:a16="http://schemas.microsoft.com/office/drawing/2014/main" xmlns="" id="{2D37C0C2-EE15-47A5-A451-80E6D549EE3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91" name="CustomShape 1" hidden="1">
          <a:extLst>
            <a:ext uri="{FF2B5EF4-FFF2-40B4-BE49-F238E27FC236}">
              <a16:creationId xmlns:a16="http://schemas.microsoft.com/office/drawing/2014/main" xmlns="" id="{3F61B662-37D4-4516-9A52-5694C2F97E2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92" name="CustomShape 1" hidden="1">
          <a:extLst>
            <a:ext uri="{FF2B5EF4-FFF2-40B4-BE49-F238E27FC236}">
              <a16:creationId xmlns:a16="http://schemas.microsoft.com/office/drawing/2014/main" xmlns="" id="{4CC15839-79A6-4398-9044-03C135AF4A2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51</xdr:row>
      <xdr:rowOff>131447</xdr:rowOff>
    </xdr:to>
    <xdr:sp macro="" textlink="">
      <xdr:nvSpPr>
        <xdr:cNvPr id="193" name="CustomShape 1" hidden="1">
          <a:extLst>
            <a:ext uri="{FF2B5EF4-FFF2-40B4-BE49-F238E27FC236}">
              <a16:creationId xmlns:a16="http://schemas.microsoft.com/office/drawing/2014/main" xmlns="" id="{4D306A8E-2E9F-4079-BE50-BC3262C9239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194" name="CustomShape 1" hidden="1">
          <a:extLst>
            <a:ext uri="{FF2B5EF4-FFF2-40B4-BE49-F238E27FC236}">
              <a16:creationId xmlns:a16="http://schemas.microsoft.com/office/drawing/2014/main" xmlns="" id="{CF4F4BB0-67EC-4D1C-B2A5-6C827AD0F6E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195" name="CustomShape 1" hidden="1">
          <a:extLst>
            <a:ext uri="{FF2B5EF4-FFF2-40B4-BE49-F238E27FC236}">
              <a16:creationId xmlns:a16="http://schemas.microsoft.com/office/drawing/2014/main" xmlns="" id="{161E0079-09BD-417F-ABFC-02C50C56EA8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196" name="CustomShape 1" hidden="1">
          <a:extLst>
            <a:ext uri="{FF2B5EF4-FFF2-40B4-BE49-F238E27FC236}">
              <a16:creationId xmlns:a16="http://schemas.microsoft.com/office/drawing/2014/main" xmlns="" id="{6435CCB1-3642-4A16-943B-8FD7267C096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197" name="CustomShape 1" hidden="1">
          <a:extLst>
            <a:ext uri="{FF2B5EF4-FFF2-40B4-BE49-F238E27FC236}">
              <a16:creationId xmlns:a16="http://schemas.microsoft.com/office/drawing/2014/main" xmlns="" id="{0408C654-EBCE-47DE-A103-2B17370587E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198" name="CustomShape 1" hidden="1">
          <a:extLst>
            <a:ext uri="{FF2B5EF4-FFF2-40B4-BE49-F238E27FC236}">
              <a16:creationId xmlns:a16="http://schemas.microsoft.com/office/drawing/2014/main" xmlns="" id="{A22FF858-32FF-42F1-84D2-8BB736B6AD9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199" name="CustomShape 1" hidden="1">
          <a:extLst>
            <a:ext uri="{FF2B5EF4-FFF2-40B4-BE49-F238E27FC236}">
              <a16:creationId xmlns:a16="http://schemas.microsoft.com/office/drawing/2014/main" xmlns="" id="{34DA97A3-B2AA-400D-AFB2-08A6E947BFD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00" name="CustomShape 1" hidden="1">
          <a:extLst>
            <a:ext uri="{FF2B5EF4-FFF2-40B4-BE49-F238E27FC236}">
              <a16:creationId xmlns:a16="http://schemas.microsoft.com/office/drawing/2014/main" xmlns="" id="{7A1EECE7-E70D-435D-85B9-53B1A174F5F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01" name="CustomShape 1" hidden="1">
          <a:extLst>
            <a:ext uri="{FF2B5EF4-FFF2-40B4-BE49-F238E27FC236}">
              <a16:creationId xmlns:a16="http://schemas.microsoft.com/office/drawing/2014/main" xmlns="" id="{DAE422F4-F868-4FF3-8B16-27340B724E3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02" name="CustomShape 1" hidden="1">
          <a:extLst>
            <a:ext uri="{FF2B5EF4-FFF2-40B4-BE49-F238E27FC236}">
              <a16:creationId xmlns:a16="http://schemas.microsoft.com/office/drawing/2014/main" xmlns="" id="{A152556B-8837-4967-9882-8733CFEEC8C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03" name="CustomShape 1" hidden="1">
          <a:extLst>
            <a:ext uri="{FF2B5EF4-FFF2-40B4-BE49-F238E27FC236}">
              <a16:creationId xmlns:a16="http://schemas.microsoft.com/office/drawing/2014/main" xmlns="" id="{0B2A20B6-D3BF-4BBB-B909-177525F48A6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04" name="CustomShape 1" hidden="1">
          <a:extLst>
            <a:ext uri="{FF2B5EF4-FFF2-40B4-BE49-F238E27FC236}">
              <a16:creationId xmlns:a16="http://schemas.microsoft.com/office/drawing/2014/main" xmlns="" id="{152CB4D2-6263-4913-8388-FCEF2E9C763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05" name="CustomShape 1" hidden="1">
          <a:extLst>
            <a:ext uri="{FF2B5EF4-FFF2-40B4-BE49-F238E27FC236}">
              <a16:creationId xmlns:a16="http://schemas.microsoft.com/office/drawing/2014/main" xmlns="" id="{CD134285-E7DE-4EA4-9030-79E6157CCA7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06" name="CustomShape 1" hidden="1">
          <a:extLst>
            <a:ext uri="{FF2B5EF4-FFF2-40B4-BE49-F238E27FC236}">
              <a16:creationId xmlns:a16="http://schemas.microsoft.com/office/drawing/2014/main" xmlns="" id="{C3398FD5-F128-4761-80F4-5552C2F2B97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07" name="CustomShape 1" hidden="1">
          <a:extLst>
            <a:ext uri="{FF2B5EF4-FFF2-40B4-BE49-F238E27FC236}">
              <a16:creationId xmlns:a16="http://schemas.microsoft.com/office/drawing/2014/main" xmlns="" id="{A63C4FBC-AD6E-4E23-B65C-6560EACC4BD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08" name="CustomShape 1" hidden="1">
          <a:extLst>
            <a:ext uri="{FF2B5EF4-FFF2-40B4-BE49-F238E27FC236}">
              <a16:creationId xmlns:a16="http://schemas.microsoft.com/office/drawing/2014/main" xmlns="" id="{39B4BB0B-BBE9-4AAF-ABD1-4B99F30AE57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09" name="CustomShape 1" hidden="1">
          <a:extLst>
            <a:ext uri="{FF2B5EF4-FFF2-40B4-BE49-F238E27FC236}">
              <a16:creationId xmlns:a16="http://schemas.microsoft.com/office/drawing/2014/main" xmlns="" id="{EA838D08-C6AB-443B-876C-3C8A0ABB750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10" name="CustomShape 1" hidden="1">
          <a:extLst>
            <a:ext uri="{FF2B5EF4-FFF2-40B4-BE49-F238E27FC236}">
              <a16:creationId xmlns:a16="http://schemas.microsoft.com/office/drawing/2014/main" xmlns="" id="{6E35C029-98E8-45A4-9658-DC079324A0B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11" name="CustomShape 1" hidden="1">
          <a:extLst>
            <a:ext uri="{FF2B5EF4-FFF2-40B4-BE49-F238E27FC236}">
              <a16:creationId xmlns:a16="http://schemas.microsoft.com/office/drawing/2014/main" xmlns="" id="{330D75EC-A218-472A-9D0C-35252C90C0F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12" name="CustomShape 1" hidden="1">
          <a:extLst>
            <a:ext uri="{FF2B5EF4-FFF2-40B4-BE49-F238E27FC236}">
              <a16:creationId xmlns:a16="http://schemas.microsoft.com/office/drawing/2014/main" xmlns="" id="{529ACF4B-400E-4DF0-9625-D0EE27BCF01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13" name="CustomShape 1" hidden="1">
          <a:extLst>
            <a:ext uri="{FF2B5EF4-FFF2-40B4-BE49-F238E27FC236}">
              <a16:creationId xmlns:a16="http://schemas.microsoft.com/office/drawing/2014/main" xmlns="" id="{36E09DDD-3005-4CDF-A816-51431D8A18C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14" name="CustomShape 1" hidden="1">
          <a:extLst>
            <a:ext uri="{FF2B5EF4-FFF2-40B4-BE49-F238E27FC236}">
              <a16:creationId xmlns:a16="http://schemas.microsoft.com/office/drawing/2014/main" xmlns="" id="{F01DFD42-CD3D-407B-8CDC-16D8E668428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15" name="CustomShape 1" hidden="1">
          <a:extLst>
            <a:ext uri="{FF2B5EF4-FFF2-40B4-BE49-F238E27FC236}">
              <a16:creationId xmlns:a16="http://schemas.microsoft.com/office/drawing/2014/main" xmlns="" id="{97C5142F-F44D-45F9-854F-4666696BF39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16" name="CustomShape 1" hidden="1">
          <a:extLst>
            <a:ext uri="{FF2B5EF4-FFF2-40B4-BE49-F238E27FC236}">
              <a16:creationId xmlns:a16="http://schemas.microsoft.com/office/drawing/2014/main" xmlns="" id="{F7882F63-24B0-46C3-80FE-EB3BC6FA93B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17" name="CustomShape 1" hidden="1">
          <a:extLst>
            <a:ext uri="{FF2B5EF4-FFF2-40B4-BE49-F238E27FC236}">
              <a16:creationId xmlns:a16="http://schemas.microsoft.com/office/drawing/2014/main" xmlns="" id="{7C21B1F9-C250-4B10-BABD-66DA9BB248B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18" name="CustomShape 1" hidden="1">
          <a:extLst>
            <a:ext uri="{FF2B5EF4-FFF2-40B4-BE49-F238E27FC236}">
              <a16:creationId xmlns:a16="http://schemas.microsoft.com/office/drawing/2014/main" xmlns="" id="{CB907B4A-E34E-4D3C-87F1-A5C8AFCCC24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19" name="CustomShape 1" hidden="1">
          <a:extLst>
            <a:ext uri="{FF2B5EF4-FFF2-40B4-BE49-F238E27FC236}">
              <a16:creationId xmlns:a16="http://schemas.microsoft.com/office/drawing/2014/main" xmlns="" id="{6CBB8847-C640-48FA-B233-AA5371E95CA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20" name="CustomShape 1" hidden="1">
          <a:extLst>
            <a:ext uri="{FF2B5EF4-FFF2-40B4-BE49-F238E27FC236}">
              <a16:creationId xmlns:a16="http://schemas.microsoft.com/office/drawing/2014/main" xmlns="" id="{9EE2AB20-EC17-4934-87F6-03CB78CF420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21" name="CustomShape 1" hidden="1">
          <a:extLst>
            <a:ext uri="{FF2B5EF4-FFF2-40B4-BE49-F238E27FC236}">
              <a16:creationId xmlns:a16="http://schemas.microsoft.com/office/drawing/2014/main" xmlns="" id="{BBFC943F-F857-4B30-9C80-A12BEF44313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22" name="CustomShape 1" hidden="1">
          <a:extLst>
            <a:ext uri="{FF2B5EF4-FFF2-40B4-BE49-F238E27FC236}">
              <a16:creationId xmlns:a16="http://schemas.microsoft.com/office/drawing/2014/main" xmlns="" id="{08759426-A328-4B97-B798-666C3330C03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23" name="CustomShape 1" hidden="1">
          <a:extLst>
            <a:ext uri="{FF2B5EF4-FFF2-40B4-BE49-F238E27FC236}">
              <a16:creationId xmlns:a16="http://schemas.microsoft.com/office/drawing/2014/main" xmlns="" id="{D3C6C104-962E-48F0-9A28-E79B485E48B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24" name="CustomShape 1" hidden="1">
          <a:extLst>
            <a:ext uri="{FF2B5EF4-FFF2-40B4-BE49-F238E27FC236}">
              <a16:creationId xmlns:a16="http://schemas.microsoft.com/office/drawing/2014/main" xmlns="" id="{FF0CABF4-E57C-4A2A-90D2-B5505470FFD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25" name="CustomShape 1" hidden="1">
          <a:extLst>
            <a:ext uri="{FF2B5EF4-FFF2-40B4-BE49-F238E27FC236}">
              <a16:creationId xmlns:a16="http://schemas.microsoft.com/office/drawing/2014/main" xmlns="" id="{4414B091-1E47-4F94-B74C-B9C4D88A947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26" name="CustomShape 1" hidden="1">
          <a:extLst>
            <a:ext uri="{FF2B5EF4-FFF2-40B4-BE49-F238E27FC236}">
              <a16:creationId xmlns:a16="http://schemas.microsoft.com/office/drawing/2014/main" xmlns="" id="{2FB8563C-9291-46F7-8D5C-EA297853C25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27" name="CustomShape 1" hidden="1">
          <a:extLst>
            <a:ext uri="{FF2B5EF4-FFF2-40B4-BE49-F238E27FC236}">
              <a16:creationId xmlns:a16="http://schemas.microsoft.com/office/drawing/2014/main" xmlns="" id="{1B7E0D64-DA89-4074-A4AC-DE234F53085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28" name="CustomShape 1" hidden="1">
          <a:extLst>
            <a:ext uri="{FF2B5EF4-FFF2-40B4-BE49-F238E27FC236}">
              <a16:creationId xmlns:a16="http://schemas.microsoft.com/office/drawing/2014/main" xmlns="" id="{9DB136A3-DE65-4D50-9311-FF2ED0C06BD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29" name="CustomShape 1" hidden="1">
          <a:extLst>
            <a:ext uri="{FF2B5EF4-FFF2-40B4-BE49-F238E27FC236}">
              <a16:creationId xmlns:a16="http://schemas.microsoft.com/office/drawing/2014/main" xmlns="" id="{3830E4C5-A8D7-4975-9381-27064225600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30" name="CustomShape 1" hidden="1">
          <a:extLst>
            <a:ext uri="{FF2B5EF4-FFF2-40B4-BE49-F238E27FC236}">
              <a16:creationId xmlns:a16="http://schemas.microsoft.com/office/drawing/2014/main" xmlns="" id="{9A72CA1B-18E6-4702-A538-25A47F11D8F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31" name="CustomShape 1" hidden="1">
          <a:extLst>
            <a:ext uri="{FF2B5EF4-FFF2-40B4-BE49-F238E27FC236}">
              <a16:creationId xmlns:a16="http://schemas.microsoft.com/office/drawing/2014/main" xmlns="" id="{1867B556-623D-4323-89A9-63CE8300EB7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32" name="CustomShape 1" hidden="1">
          <a:extLst>
            <a:ext uri="{FF2B5EF4-FFF2-40B4-BE49-F238E27FC236}">
              <a16:creationId xmlns:a16="http://schemas.microsoft.com/office/drawing/2014/main" xmlns="" id="{404FCD5E-3FEC-4459-8B1B-00E62F085FC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33" name="CustomShape 1" hidden="1">
          <a:extLst>
            <a:ext uri="{FF2B5EF4-FFF2-40B4-BE49-F238E27FC236}">
              <a16:creationId xmlns:a16="http://schemas.microsoft.com/office/drawing/2014/main" xmlns="" id="{B0B1006C-3F34-4AC6-8C48-6D2E4C59939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34" name="CustomShape 1" hidden="1">
          <a:extLst>
            <a:ext uri="{FF2B5EF4-FFF2-40B4-BE49-F238E27FC236}">
              <a16:creationId xmlns:a16="http://schemas.microsoft.com/office/drawing/2014/main" xmlns="" id="{BE23C057-00D5-4188-BC1E-DFEF8445987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35" name="CustomShape 1" hidden="1">
          <a:extLst>
            <a:ext uri="{FF2B5EF4-FFF2-40B4-BE49-F238E27FC236}">
              <a16:creationId xmlns:a16="http://schemas.microsoft.com/office/drawing/2014/main" xmlns="" id="{19D34AD4-2013-4231-8E32-52B7B81A376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36" name="CustomShape 1" hidden="1">
          <a:extLst>
            <a:ext uri="{FF2B5EF4-FFF2-40B4-BE49-F238E27FC236}">
              <a16:creationId xmlns:a16="http://schemas.microsoft.com/office/drawing/2014/main" xmlns="" id="{2133DAC4-94D0-4A42-B4A3-B3EA070C882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37" name="CustomShape 1" hidden="1">
          <a:extLst>
            <a:ext uri="{FF2B5EF4-FFF2-40B4-BE49-F238E27FC236}">
              <a16:creationId xmlns:a16="http://schemas.microsoft.com/office/drawing/2014/main" xmlns="" id="{947A4A04-4BBD-465B-8357-314D13D04BB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38" name="CustomShape 1" hidden="1">
          <a:extLst>
            <a:ext uri="{FF2B5EF4-FFF2-40B4-BE49-F238E27FC236}">
              <a16:creationId xmlns:a16="http://schemas.microsoft.com/office/drawing/2014/main" xmlns="" id="{151BC6EA-D7CA-431A-B4B5-E7532B26C95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39" name="CustomShape 1" hidden="1">
          <a:extLst>
            <a:ext uri="{FF2B5EF4-FFF2-40B4-BE49-F238E27FC236}">
              <a16:creationId xmlns:a16="http://schemas.microsoft.com/office/drawing/2014/main" xmlns="" id="{6F07C427-42FD-42A2-9F59-41F21D44BB9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40" name="CustomShape 1" hidden="1">
          <a:extLst>
            <a:ext uri="{FF2B5EF4-FFF2-40B4-BE49-F238E27FC236}">
              <a16:creationId xmlns:a16="http://schemas.microsoft.com/office/drawing/2014/main" xmlns="" id="{968323E8-9FFA-42E5-BA45-2AA1362A45A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41" name="CustomShape 1" hidden="1">
          <a:extLst>
            <a:ext uri="{FF2B5EF4-FFF2-40B4-BE49-F238E27FC236}">
              <a16:creationId xmlns:a16="http://schemas.microsoft.com/office/drawing/2014/main" xmlns="" id="{FD66A60F-2D08-48A9-97CF-12F986BD1C1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42" name="CustomShape 1" hidden="1">
          <a:extLst>
            <a:ext uri="{FF2B5EF4-FFF2-40B4-BE49-F238E27FC236}">
              <a16:creationId xmlns:a16="http://schemas.microsoft.com/office/drawing/2014/main" xmlns="" id="{99EF7562-64B8-406A-9CED-891DF93AFB3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43" name="CustomShape 1" hidden="1">
          <a:extLst>
            <a:ext uri="{FF2B5EF4-FFF2-40B4-BE49-F238E27FC236}">
              <a16:creationId xmlns:a16="http://schemas.microsoft.com/office/drawing/2014/main" xmlns="" id="{151974B6-CA4C-437B-8984-919D336F235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44" name="CustomShape 1" hidden="1">
          <a:extLst>
            <a:ext uri="{FF2B5EF4-FFF2-40B4-BE49-F238E27FC236}">
              <a16:creationId xmlns:a16="http://schemas.microsoft.com/office/drawing/2014/main" xmlns="" id="{99FE3AA0-C4C6-4D09-9C7B-02024EB44A2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45" name="CustomShape 1" hidden="1">
          <a:extLst>
            <a:ext uri="{FF2B5EF4-FFF2-40B4-BE49-F238E27FC236}">
              <a16:creationId xmlns:a16="http://schemas.microsoft.com/office/drawing/2014/main" xmlns="" id="{08F95BD2-1224-41B3-A0EA-29E9013F045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46" name="CustomShape 1" hidden="1">
          <a:extLst>
            <a:ext uri="{FF2B5EF4-FFF2-40B4-BE49-F238E27FC236}">
              <a16:creationId xmlns:a16="http://schemas.microsoft.com/office/drawing/2014/main" xmlns="" id="{FF994092-39D6-4F81-8478-8F40FE68EF5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47" name="CustomShape 1" hidden="1">
          <a:extLst>
            <a:ext uri="{FF2B5EF4-FFF2-40B4-BE49-F238E27FC236}">
              <a16:creationId xmlns:a16="http://schemas.microsoft.com/office/drawing/2014/main" xmlns="" id="{D6943A07-ECD1-4203-B088-C781B639495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48" name="CustomShape 1" hidden="1">
          <a:extLst>
            <a:ext uri="{FF2B5EF4-FFF2-40B4-BE49-F238E27FC236}">
              <a16:creationId xmlns:a16="http://schemas.microsoft.com/office/drawing/2014/main" xmlns="" id="{918AB1D3-1626-40AF-A9AF-01764EEADA0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49" name="CustomShape 1" hidden="1">
          <a:extLst>
            <a:ext uri="{FF2B5EF4-FFF2-40B4-BE49-F238E27FC236}">
              <a16:creationId xmlns:a16="http://schemas.microsoft.com/office/drawing/2014/main" xmlns="" id="{AD424335-8203-428B-9E9B-0FCAEC732E3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50" name="CustomShape 1" hidden="1">
          <a:extLst>
            <a:ext uri="{FF2B5EF4-FFF2-40B4-BE49-F238E27FC236}">
              <a16:creationId xmlns:a16="http://schemas.microsoft.com/office/drawing/2014/main" xmlns="" id="{EDB3CFE6-4E3E-4552-84A9-52643BC5124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51" name="CustomShape 1" hidden="1">
          <a:extLst>
            <a:ext uri="{FF2B5EF4-FFF2-40B4-BE49-F238E27FC236}">
              <a16:creationId xmlns:a16="http://schemas.microsoft.com/office/drawing/2014/main" xmlns="" id="{90726ECD-4874-447D-BDA7-28E3172E457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52" name="CustomShape 1" hidden="1">
          <a:extLst>
            <a:ext uri="{FF2B5EF4-FFF2-40B4-BE49-F238E27FC236}">
              <a16:creationId xmlns:a16="http://schemas.microsoft.com/office/drawing/2014/main" xmlns="" id="{72514E0C-B052-4FE6-BCF1-2BF3E560462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53" name="CustomShape 1" hidden="1">
          <a:extLst>
            <a:ext uri="{FF2B5EF4-FFF2-40B4-BE49-F238E27FC236}">
              <a16:creationId xmlns:a16="http://schemas.microsoft.com/office/drawing/2014/main" xmlns="" id="{B7FF4F4F-A8A9-4F51-82F4-9CE6EC6B815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54" name="CustomShape 1" hidden="1">
          <a:extLst>
            <a:ext uri="{FF2B5EF4-FFF2-40B4-BE49-F238E27FC236}">
              <a16:creationId xmlns:a16="http://schemas.microsoft.com/office/drawing/2014/main" xmlns="" id="{88C49296-B569-459F-937B-8B7C497C6DB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55" name="CustomShape 1" hidden="1">
          <a:extLst>
            <a:ext uri="{FF2B5EF4-FFF2-40B4-BE49-F238E27FC236}">
              <a16:creationId xmlns:a16="http://schemas.microsoft.com/office/drawing/2014/main" xmlns="" id="{D02122F3-C2C0-4A08-82C2-BC589813A9C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56" name="CustomShape 1" hidden="1">
          <a:extLst>
            <a:ext uri="{FF2B5EF4-FFF2-40B4-BE49-F238E27FC236}">
              <a16:creationId xmlns:a16="http://schemas.microsoft.com/office/drawing/2014/main" xmlns="" id="{946C8ADD-78C2-4DD5-A619-B98714CC406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57" name="CustomShape 1" hidden="1">
          <a:extLst>
            <a:ext uri="{FF2B5EF4-FFF2-40B4-BE49-F238E27FC236}">
              <a16:creationId xmlns:a16="http://schemas.microsoft.com/office/drawing/2014/main" xmlns="" id="{C2360AD5-DEBD-4903-B07F-40F1C828B7B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58" name="CustomShape 1" hidden="1">
          <a:extLst>
            <a:ext uri="{FF2B5EF4-FFF2-40B4-BE49-F238E27FC236}">
              <a16:creationId xmlns:a16="http://schemas.microsoft.com/office/drawing/2014/main" xmlns="" id="{5FFB6392-4E29-4943-B6F2-8E5BACF4B00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59" name="CustomShape 1" hidden="1">
          <a:extLst>
            <a:ext uri="{FF2B5EF4-FFF2-40B4-BE49-F238E27FC236}">
              <a16:creationId xmlns:a16="http://schemas.microsoft.com/office/drawing/2014/main" xmlns="" id="{7A950076-694D-414C-AC99-67E00503E37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60" name="CustomShape 1" hidden="1">
          <a:extLst>
            <a:ext uri="{FF2B5EF4-FFF2-40B4-BE49-F238E27FC236}">
              <a16:creationId xmlns:a16="http://schemas.microsoft.com/office/drawing/2014/main" xmlns="" id="{37B349C0-B597-4DA1-8DCE-CEB38B1B5B9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61" name="CustomShape 1" hidden="1">
          <a:extLst>
            <a:ext uri="{FF2B5EF4-FFF2-40B4-BE49-F238E27FC236}">
              <a16:creationId xmlns:a16="http://schemas.microsoft.com/office/drawing/2014/main" xmlns="" id="{515BCFF8-BCB2-4593-8DBC-FDE3933157F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62" name="CustomShape 1" hidden="1">
          <a:extLst>
            <a:ext uri="{FF2B5EF4-FFF2-40B4-BE49-F238E27FC236}">
              <a16:creationId xmlns:a16="http://schemas.microsoft.com/office/drawing/2014/main" xmlns="" id="{F45F4BE5-D1DA-4646-A1D6-152B15A3755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63" name="CustomShape 1" hidden="1">
          <a:extLst>
            <a:ext uri="{FF2B5EF4-FFF2-40B4-BE49-F238E27FC236}">
              <a16:creationId xmlns:a16="http://schemas.microsoft.com/office/drawing/2014/main" xmlns="" id="{5B8975EF-1541-45AB-B9C1-8F8CCE6934E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64" name="CustomShape 1" hidden="1">
          <a:extLst>
            <a:ext uri="{FF2B5EF4-FFF2-40B4-BE49-F238E27FC236}">
              <a16:creationId xmlns:a16="http://schemas.microsoft.com/office/drawing/2014/main" xmlns="" id="{34283DDE-EF1A-4836-992B-EC92FFEF3C4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65" name="CustomShape 1" hidden="1">
          <a:extLst>
            <a:ext uri="{FF2B5EF4-FFF2-40B4-BE49-F238E27FC236}">
              <a16:creationId xmlns:a16="http://schemas.microsoft.com/office/drawing/2014/main" xmlns="" id="{3B712131-1CF3-481D-8011-C9718CCAE90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66" name="CustomShape 1" hidden="1">
          <a:extLst>
            <a:ext uri="{FF2B5EF4-FFF2-40B4-BE49-F238E27FC236}">
              <a16:creationId xmlns:a16="http://schemas.microsoft.com/office/drawing/2014/main" xmlns="" id="{6F9E631E-47E6-41D5-9E4E-45A01AC75F6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67" name="CustomShape 1" hidden="1">
          <a:extLst>
            <a:ext uri="{FF2B5EF4-FFF2-40B4-BE49-F238E27FC236}">
              <a16:creationId xmlns:a16="http://schemas.microsoft.com/office/drawing/2014/main" xmlns="" id="{33E0A371-8FD8-48FB-BD8B-25ECB9392C0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68" name="CustomShape 1" hidden="1">
          <a:extLst>
            <a:ext uri="{FF2B5EF4-FFF2-40B4-BE49-F238E27FC236}">
              <a16:creationId xmlns:a16="http://schemas.microsoft.com/office/drawing/2014/main" xmlns="" id="{A68D24DA-F155-4A15-97AA-E8230C464F8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69" name="CustomShape 1" hidden="1">
          <a:extLst>
            <a:ext uri="{FF2B5EF4-FFF2-40B4-BE49-F238E27FC236}">
              <a16:creationId xmlns:a16="http://schemas.microsoft.com/office/drawing/2014/main" xmlns="" id="{03B1094B-EAB7-432D-8332-92A2C4EFD0F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70" name="CustomShape 1" hidden="1">
          <a:extLst>
            <a:ext uri="{FF2B5EF4-FFF2-40B4-BE49-F238E27FC236}">
              <a16:creationId xmlns:a16="http://schemas.microsoft.com/office/drawing/2014/main" xmlns="" id="{7E95F1A5-9D75-41A5-BE63-123AA6B6C1C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71" name="CustomShape 1" hidden="1">
          <a:extLst>
            <a:ext uri="{FF2B5EF4-FFF2-40B4-BE49-F238E27FC236}">
              <a16:creationId xmlns:a16="http://schemas.microsoft.com/office/drawing/2014/main" xmlns="" id="{D5E3204B-6929-4356-B23C-FCE644C12A8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72" name="CustomShape 1" hidden="1">
          <a:extLst>
            <a:ext uri="{FF2B5EF4-FFF2-40B4-BE49-F238E27FC236}">
              <a16:creationId xmlns:a16="http://schemas.microsoft.com/office/drawing/2014/main" xmlns="" id="{561EAA7E-4932-40DF-A780-1EBC2C0FC7A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73" name="CustomShape 1" hidden="1">
          <a:extLst>
            <a:ext uri="{FF2B5EF4-FFF2-40B4-BE49-F238E27FC236}">
              <a16:creationId xmlns:a16="http://schemas.microsoft.com/office/drawing/2014/main" xmlns="" id="{E4C37B8B-791A-4EA3-80F0-F89307379E8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74" name="CustomShape 1" hidden="1">
          <a:extLst>
            <a:ext uri="{FF2B5EF4-FFF2-40B4-BE49-F238E27FC236}">
              <a16:creationId xmlns:a16="http://schemas.microsoft.com/office/drawing/2014/main" xmlns="" id="{4CD2C556-E404-4D2B-B1FD-8A0E69A982D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75" name="CustomShape 1" hidden="1">
          <a:extLst>
            <a:ext uri="{FF2B5EF4-FFF2-40B4-BE49-F238E27FC236}">
              <a16:creationId xmlns:a16="http://schemas.microsoft.com/office/drawing/2014/main" xmlns="" id="{F0D94FF1-87DD-4B25-ACFF-7C9A38E91FC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76" name="CustomShape 1" hidden="1">
          <a:extLst>
            <a:ext uri="{FF2B5EF4-FFF2-40B4-BE49-F238E27FC236}">
              <a16:creationId xmlns:a16="http://schemas.microsoft.com/office/drawing/2014/main" xmlns="" id="{DC783F50-5D0C-4D2A-82DC-DBA347BAC24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77" name="CustomShape 1" hidden="1">
          <a:extLst>
            <a:ext uri="{FF2B5EF4-FFF2-40B4-BE49-F238E27FC236}">
              <a16:creationId xmlns:a16="http://schemas.microsoft.com/office/drawing/2014/main" xmlns="" id="{42437435-8C07-4155-9073-6F5AE444EA1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78" name="CustomShape 1" hidden="1">
          <a:extLst>
            <a:ext uri="{FF2B5EF4-FFF2-40B4-BE49-F238E27FC236}">
              <a16:creationId xmlns:a16="http://schemas.microsoft.com/office/drawing/2014/main" xmlns="" id="{E50436A1-04C4-4783-8147-2352104404A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79" name="CustomShape 1" hidden="1">
          <a:extLst>
            <a:ext uri="{FF2B5EF4-FFF2-40B4-BE49-F238E27FC236}">
              <a16:creationId xmlns:a16="http://schemas.microsoft.com/office/drawing/2014/main" xmlns="" id="{19FBC5AB-6C88-4629-872A-3BB7510161A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80" name="CustomShape 1" hidden="1">
          <a:extLst>
            <a:ext uri="{FF2B5EF4-FFF2-40B4-BE49-F238E27FC236}">
              <a16:creationId xmlns:a16="http://schemas.microsoft.com/office/drawing/2014/main" xmlns="" id="{90DEECE5-5778-4375-B4A5-20F9060AF25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81" name="CustomShape 1" hidden="1">
          <a:extLst>
            <a:ext uri="{FF2B5EF4-FFF2-40B4-BE49-F238E27FC236}">
              <a16:creationId xmlns:a16="http://schemas.microsoft.com/office/drawing/2014/main" xmlns="" id="{A9FE80FC-9435-4791-80EF-C3C367F2777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82" name="CustomShape 1" hidden="1">
          <a:extLst>
            <a:ext uri="{FF2B5EF4-FFF2-40B4-BE49-F238E27FC236}">
              <a16:creationId xmlns:a16="http://schemas.microsoft.com/office/drawing/2014/main" xmlns="" id="{3DF2554C-A1DC-4F4B-9216-A8E2BE61A70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83" name="CustomShape 1" hidden="1">
          <a:extLst>
            <a:ext uri="{FF2B5EF4-FFF2-40B4-BE49-F238E27FC236}">
              <a16:creationId xmlns:a16="http://schemas.microsoft.com/office/drawing/2014/main" xmlns="" id="{79A524A7-71ED-4ACB-9705-288FFE66896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84" name="CustomShape 1" hidden="1">
          <a:extLst>
            <a:ext uri="{FF2B5EF4-FFF2-40B4-BE49-F238E27FC236}">
              <a16:creationId xmlns:a16="http://schemas.microsoft.com/office/drawing/2014/main" xmlns="" id="{ED061C0A-6B32-46C2-A129-FE0DCA7F4D0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85" name="CustomShape 1" hidden="1">
          <a:extLst>
            <a:ext uri="{FF2B5EF4-FFF2-40B4-BE49-F238E27FC236}">
              <a16:creationId xmlns:a16="http://schemas.microsoft.com/office/drawing/2014/main" xmlns="" id="{5D71EEAF-1A73-4734-B1AC-92B33A25420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86" name="CustomShape 1" hidden="1">
          <a:extLst>
            <a:ext uri="{FF2B5EF4-FFF2-40B4-BE49-F238E27FC236}">
              <a16:creationId xmlns:a16="http://schemas.microsoft.com/office/drawing/2014/main" xmlns="" id="{A8192879-5E2F-4242-9A88-5F0A86B22A2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87" name="CustomShape 1" hidden="1">
          <a:extLst>
            <a:ext uri="{FF2B5EF4-FFF2-40B4-BE49-F238E27FC236}">
              <a16:creationId xmlns:a16="http://schemas.microsoft.com/office/drawing/2014/main" xmlns="" id="{76845727-AD82-4E5B-9EC9-5A4EDCBADAA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88" name="CustomShape 1" hidden="1">
          <a:extLst>
            <a:ext uri="{FF2B5EF4-FFF2-40B4-BE49-F238E27FC236}">
              <a16:creationId xmlns:a16="http://schemas.microsoft.com/office/drawing/2014/main" xmlns="" id="{DD65B72F-B39E-439F-AE8C-97A144A9A9A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89" name="CustomShape 1" hidden="1">
          <a:extLst>
            <a:ext uri="{FF2B5EF4-FFF2-40B4-BE49-F238E27FC236}">
              <a16:creationId xmlns:a16="http://schemas.microsoft.com/office/drawing/2014/main" xmlns="" id="{7072045E-BC21-4385-9F50-185C88244D1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90" name="CustomShape 1" hidden="1">
          <a:extLst>
            <a:ext uri="{FF2B5EF4-FFF2-40B4-BE49-F238E27FC236}">
              <a16:creationId xmlns:a16="http://schemas.microsoft.com/office/drawing/2014/main" xmlns="" id="{452E7884-2B90-4D66-A8C3-E116C0ADA6C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91" name="CustomShape 1" hidden="1">
          <a:extLst>
            <a:ext uri="{FF2B5EF4-FFF2-40B4-BE49-F238E27FC236}">
              <a16:creationId xmlns:a16="http://schemas.microsoft.com/office/drawing/2014/main" xmlns="" id="{E5917414-A1E4-437A-800E-CE3CD7D51DD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92" name="CustomShape 1" hidden="1">
          <a:extLst>
            <a:ext uri="{FF2B5EF4-FFF2-40B4-BE49-F238E27FC236}">
              <a16:creationId xmlns:a16="http://schemas.microsoft.com/office/drawing/2014/main" xmlns="" id="{EC37B5F4-7B10-4E61-B8CA-C05381E6D1B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93" name="CustomShape 1" hidden="1">
          <a:extLst>
            <a:ext uri="{FF2B5EF4-FFF2-40B4-BE49-F238E27FC236}">
              <a16:creationId xmlns:a16="http://schemas.microsoft.com/office/drawing/2014/main" xmlns="" id="{317AB50F-0031-4CED-81B6-C3F8FB149FE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94" name="CustomShape 1" hidden="1">
          <a:extLst>
            <a:ext uri="{FF2B5EF4-FFF2-40B4-BE49-F238E27FC236}">
              <a16:creationId xmlns:a16="http://schemas.microsoft.com/office/drawing/2014/main" xmlns="" id="{B57133CC-4455-49CD-85FA-2F096057EA8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95" name="CustomShape 1" hidden="1">
          <a:extLst>
            <a:ext uri="{FF2B5EF4-FFF2-40B4-BE49-F238E27FC236}">
              <a16:creationId xmlns:a16="http://schemas.microsoft.com/office/drawing/2014/main" xmlns="" id="{EF578174-991A-4059-9AFE-347DD2E64EA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96" name="CustomShape 1" hidden="1">
          <a:extLst>
            <a:ext uri="{FF2B5EF4-FFF2-40B4-BE49-F238E27FC236}">
              <a16:creationId xmlns:a16="http://schemas.microsoft.com/office/drawing/2014/main" xmlns="" id="{9F49E1E5-D527-41AD-B48A-7B4C3C79955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97" name="CustomShape 1" hidden="1">
          <a:extLst>
            <a:ext uri="{FF2B5EF4-FFF2-40B4-BE49-F238E27FC236}">
              <a16:creationId xmlns:a16="http://schemas.microsoft.com/office/drawing/2014/main" xmlns="" id="{5C1B097D-59C4-45BA-88FC-ACB6D7CBC76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98" name="CustomShape 1" hidden="1">
          <a:extLst>
            <a:ext uri="{FF2B5EF4-FFF2-40B4-BE49-F238E27FC236}">
              <a16:creationId xmlns:a16="http://schemas.microsoft.com/office/drawing/2014/main" xmlns="" id="{9116B0CB-E24E-483A-ABDC-CB0E1B5F212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299" name="CustomShape 1" hidden="1">
          <a:extLst>
            <a:ext uri="{FF2B5EF4-FFF2-40B4-BE49-F238E27FC236}">
              <a16:creationId xmlns:a16="http://schemas.microsoft.com/office/drawing/2014/main" xmlns="" id="{956C45FC-EEC8-426A-AFA2-6B4431F0DD9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00" name="CustomShape 1" hidden="1">
          <a:extLst>
            <a:ext uri="{FF2B5EF4-FFF2-40B4-BE49-F238E27FC236}">
              <a16:creationId xmlns:a16="http://schemas.microsoft.com/office/drawing/2014/main" xmlns="" id="{39FCB4EF-2BCB-487D-869B-43F8913B351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01" name="CustomShape 1" hidden="1">
          <a:extLst>
            <a:ext uri="{FF2B5EF4-FFF2-40B4-BE49-F238E27FC236}">
              <a16:creationId xmlns:a16="http://schemas.microsoft.com/office/drawing/2014/main" xmlns="" id="{6CFA8749-6182-4597-88DC-7052E7AE8C7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02" name="CustomShape 1" hidden="1">
          <a:extLst>
            <a:ext uri="{FF2B5EF4-FFF2-40B4-BE49-F238E27FC236}">
              <a16:creationId xmlns:a16="http://schemas.microsoft.com/office/drawing/2014/main" xmlns="" id="{69DEBF7D-52FE-439F-AD3C-11164618149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03" name="CustomShape 1" hidden="1">
          <a:extLst>
            <a:ext uri="{FF2B5EF4-FFF2-40B4-BE49-F238E27FC236}">
              <a16:creationId xmlns:a16="http://schemas.microsoft.com/office/drawing/2014/main" xmlns="" id="{9D2D17D8-1E58-42AA-B536-D8FD41BAFDC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04" name="CustomShape 1" hidden="1">
          <a:extLst>
            <a:ext uri="{FF2B5EF4-FFF2-40B4-BE49-F238E27FC236}">
              <a16:creationId xmlns:a16="http://schemas.microsoft.com/office/drawing/2014/main" xmlns="" id="{8EB0CA83-2756-46F9-919E-9EF8FDE978B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05" name="CustomShape 1" hidden="1">
          <a:extLst>
            <a:ext uri="{FF2B5EF4-FFF2-40B4-BE49-F238E27FC236}">
              <a16:creationId xmlns:a16="http://schemas.microsoft.com/office/drawing/2014/main" xmlns="" id="{6F28A8FB-1A09-4F66-BC80-923E11E46AE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06" name="CustomShape 1" hidden="1">
          <a:extLst>
            <a:ext uri="{FF2B5EF4-FFF2-40B4-BE49-F238E27FC236}">
              <a16:creationId xmlns:a16="http://schemas.microsoft.com/office/drawing/2014/main" xmlns="" id="{7EE42691-B41C-4F40-B019-7FAAC2313A7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07" name="CustomShape 1" hidden="1">
          <a:extLst>
            <a:ext uri="{FF2B5EF4-FFF2-40B4-BE49-F238E27FC236}">
              <a16:creationId xmlns:a16="http://schemas.microsoft.com/office/drawing/2014/main" xmlns="" id="{9D059341-F8C9-46F0-A4EB-EB38699AC0D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08" name="CustomShape 1" hidden="1">
          <a:extLst>
            <a:ext uri="{FF2B5EF4-FFF2-40B4-BE49-F238E27FC236}">
              <a16:creationId xmlns:a16="http://schemas.microsoft.com/office/drawing/2014/main" xmlns="" id="{A0837740-2775-430F-914D-BE014F9B091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09" name="CustomShape 1" hidden="1">
          <a:extLst>
            <a:ext uri="{FF2B5EF4-FFF2-40B4-BE49-F238E27FC236}">
              <a16:creationId xmlns:a16="http://schemas.microsoft.com/office/drawing/2014/main" xmlns="" id="{387E8345-6091-4B20-BC9C-274BAA993A4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10" name="CustomShape 1" hidden="1">
          <a:extLst>
            <a:ext uri="{FF2B5EF4-FFF2-40B4-BE49-F238E27FC236}">
              <a16:creationId xmlns:a16="http://schemas.microsoft.com/office/drawing/2014/main" xmlns="" id="{30F541AF-4F05-450A-B64D-9318AC21EA8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11" name="CustomShape 1" hidden="1">
          <a:extLst>
            <a:ext uri="{FF2B5EF4-FFF2-40B4-BE49-F238E27FC236}">
              <a16:creationId xmlns:a16="http://schemas.microsoft.com/office/drawing/2014/main" xmlns="" id="{03BAA891-AA1D-439A-BABB-60EA9C7FDE1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12" name="CustomShape 1" hidden="1">
          <a:extLst>
            <a:ext uri="{FF2B5EF4-FFF2-40B4-BE49-F238E27FC236}">
              <a16:creationId xmlns:a16="http://schemas.microsoft.com/office/drawing/2014/main" xmlns="" id="{D677C66B-B1ED-4784-928C-9CC100E86F0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13" name="CustomShape 1" hidden="1">
          <a:extLst>
            <a:ext uri="{FF2B5EF4-FFF2-40B4-BE49-F238E27FC236}">
              <a16:creationId xmlns:a16="http://schemas.microsoft.com/office/drawing/2014/main" xmlns="" id="{F2088B85-5508-44BF-8F83-C96D3E6C94C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14" name="CustomShape 1" hidden="1">
          <a:extLst>
            <a:ext uri="{FF2B5EF4-FFF2-40B4-BE49-F238E27FC236}">
              <a16:creationId xmlns:a16="http://schemas.microsoft.com/office/drawing/2014/main" xmlns="" id="{4398CAC5-6441-41C4-9E79-4A92D1127A4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15" name="CustomShape 1" hidden="1">
          <a:extLst>
            <a:ext uri="{FF2B5EF4-FFF2-40B4-BE49-F238E27FC236}">
              <a16:creationId xmlns:a16="http://schemas.microsoft.com/office/drawing/2014/main" xmlns="" id="{E38D5DF7-48C8-4C36-8D9E-BE12EA1DC0A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16" name="CustomShape 1" hidden="1">
          <a:extLst>
            <a:ext uri="{FF2B5EF4-FFF2-40B4-BE49-F238E27FC236}">
              <a16:creationId xmlns:a16="http://schemas.microsoft.com/office/drawing/2014/main" xmlns="" id="{ECDF3D50-4D33-443D-B804-8EE1D2A3867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17" name="CustomShape 1" hidden="1">
          <a:extLst>
            <a:ext uri="{FF2B5EF4-FFF2-40B4-BE49-F238E27FC236}">
              <a16:creationId xmlns:a16="http://schemas.microsoft.com/office/drawing/2014/main" xmlns="" id="{F40E0EE0-8219-44BB-9E3F-BE146166663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18" name="CustomShape 1" hidden="1">
          <a:extLst>
            <a:ext uri="{FF2B5EF4-FFF2-40B4-BE49-F238E27FC236}">
              <a16:creationId xmlns:a16="http://schemas.microsoft.com/office/drawing/2014/main" xmlns="" id="{3A9F2B43-30DE-4B88-9F58-45B356510E4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19" name="CustomShape 1" hidden="1">
          <a:extLst>
            <a:ext uri="{FF2B5EF4-FFF2-40B4-BE49-F238E27FC236}">
              <a16:creationId xmlns:a16="http://schemas.microsoft.com/office/drawing/2014/main" xmlns="" id="{8860DB29-E0FE-40A6-9D3E-CD3A7D131C1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20" name="CustomShape 1" hidden="1">
          <a:extLst>
            <a:ext uri="{FF2B5EF4-FFF2-40B4-BE49-F238E27FC236}">
              <a16:creationId xmlns:a16="http://schemas.microsoft.com/office/drawing/2014/main" xmlns="" id="{5B832CC3-42C1-4F90-9E8B-803316E5BC7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21" name="CustomShape 1" hidden="1">
          <a:extLst>
            <a:ext uri="{FF2B5EF4-FFF2-40B4-BE49-F238E27FC236}">
              <a16:creationId xmlns:a16="http://schemas.microsoft.com/office/drawing/2014/main" xmlns="" id="{BEF7744A-B817-4A03-BE77-659AE932167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22" name="CustomShape 1" hidden="1">
          <a:extLst>
            <a:ext uri="{FF2B5EF4-FFF2-40B4-BE49-F238E27FC236}">
              <a16:creationId xmlns:a16="http://schemas.microsoft.com/office/drawing/2014/main" xmlns="" id="{9FE8CBC7-49D4-4614-80D1-2C70A9BC865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23" name="CustomShape 1" hidden="1">
          <a:extLst>
            <a:ext uri="{FF2B5EF4-FFF2-40B4-BE49-F238E27FC236}">
              <a16:creationId xmlns:a16="http://schemas.microsoft.com/office/drawing/2014/main" xmlns="" id="{7D9927C9-E4C4-4C49-AD5B-534E93F6D84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24" name="CustomShape 1" hidden="1">
          <a:extLst>
            <a:ext uri="{FF2B5EF4-FFF2-40B4-BE49-F238E27FC236}">
              <a16:creationId xmlns:a16="http://schemas.microsoft.com/office/drawing/2014/main" xmlns="" id="{128E66B1-BCAD-4F8A-B2BD-6679BA523D0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25" name="CustomShape 1" hidden="1">
          <a:extLst>
            <a:ext uri="{FF2B5EF4-FFF2-40B4-BE49-F238E27FC236}">
              <a16:creationId xmlns:a16="http://schemas.microsoft.com/office/drawing/2014/main" xmlns="" id="{1857E535-94F2-44CA-BF3E-0467FE5C5E8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26" name="CustomShape 1" hidden="1">
          <a:extLst>
            <a:ext uri="{FF2B5EF4-FFF2-40B4-BE49-F238E27FC236}">
              <a16:creationId xmlns:a16="http://schemas.microsoft.com/office/drawing/2014/main" xmlns="" id="{D5A557BD-34D8-492C-8B82-B9E243C6378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27" name="CustomShape 1" hidden="1">
          <a:extLst>
            <a:ext uri="{FF2B5EF4-FFF2-40B4-BE49-F238E27FC236}">
              <a16:creationId xmlns:a16="http://schemas.microsoft.com/office/drawing/2014/main" xmlns="" id="{DA526E68-F772-4ED7-9912-0923EB79AFD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28" name="CustomShape 1" hidden="1">
          <a:extLst>
            <a:ext uri="{FF2B5EF4-FFF2-40B4-BE49-F238E27FC236}">
              <a16:creationId xmlns:a16="http://schemas.microsoft.com/office/drawing/2014/main" xmlns="" id="{0B8E38E2-B4ED-4076-928D-231D3ECDBA5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29" name="CustomShape 1" hidden="1">
          <a:extLst>
            <a:ext uri="{FF2B5EF4-FFF2-40B4-BE49-F238E27FC236}">
              <a16:creationId xmlns:a16="http://schemas.microsoft.com/office/drawing/2014/main" xmlns="" id="{9A195CAF-4263-491C-874F-1E378C759AB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30" name="CustomShape 1" hidden="1">
          <a:extLst>
            <a:ext uri="{FF2B5EF4-FFF2-40B4-BE49-F238E27FC236}">
              <a16:creationId xmlns:a16="http://schemas.microsoft.com/office/drawing/2014/main" xmlns="" id="{811A1341-7508-41E8-8DCC-C5E89EC484E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31" name="CustomShape 1" hidden="1">
          <a:extLst>
            <a:ext uri="{FF2B5EF4-FFF2-40B4-BE49-F238E27FC236}">
              <a16:creationId xmlns:a16="http://schemas.microsoft.com/office/drawing/2014/main" xmlns="" id="{C01400B9-AE3E-4238-AA9D-AF71990B6FC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32" name="CustomShape 1" hidden="1">
          <a:extLst>
            <a:ext uri="{FF2B5EF4-FFF2-40B4-BE49-F238E27FC236}">
              <a16:creationId xmlns:a16="http://schemas.microsoft.com/office/drawing/2014/main" xmlns="" id="{71DD51E4-02F3-45E4-A3B2-BD8369BAA7B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33" name="CustomShape 1" hidden="1">
          <a:extLst>
            <a:ext uri="{FF2B5EF4-FFF2-40B4-BE49-F238E27FC236}">
              <a16:creationId xmlns:a16="http://schemas.microsoft.com/office/drawing/2014/main" xmlns="" id="{B371CAD9-0CC9-4D28-AA03-8C61EF289E3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34" name="CustomShape 1" hidden="1">
          <a:extLst>
            <a:ext uri="{FF2B5EF4-FFF2-40B4-BE49-F238E27FC236}">
              <a16:creationId xmlns:a16="http://schemas.microsoft.com/office/drawing/2014/main" xmlns="" id="{4387C54D-BEF5-4A3D-9AD0-1832BAF50A4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35" name="CustomShape 1" hidden="1">
          <a:extLst>
            <a:ext uri="{FF2B5EF4-FFF2-40B4-BE49-F238E27FC236}">
              <a16:creationId xmlns:a16="http://schemas.microsoft.com/office/drawing/2014/main" xmlns="" id="{DF525FD1-623A-4EE7-A86F-6155A24EDC4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36" name="CustomShape 1" hidden="1">
          <a:extLst>
            <a:ext uri="{FF2B5EF4-FFF2-40B4-BE49-F238E27FC236}">
              <a16:creationId xmlns:a16="http://schemas.microsoft.com/office/drawing/2014/main" xmlns="" id="{421F372D-84DF-4BF4-B412-C809C9A4ABB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37" name="CustomShape 1" hidden="1">
          <a:extLst>
            <a:ext uri="{FF2B5EF4-FFF2-40B4-BE49-F238E27FC236}">
              <a16:creationId xmlns:a16="http://schemas.microsoft.com/office/drawing/2014/main" xmlns="" id="{6A9785A2-4665-47E7-8B23-66B0EFCD732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38" name="CustomShape 1" hidden="1">
          <a:extLst>
            <a:ext uri="{FF2B5EF4-FFF2-40B4-BE49-F238E27FC236}">
              <a16:creationId xmlns:a16="http://schemas.microsoft.com/office/drawing/2014/main" xmlns="" id="{9FC7158C-6517-4F0D-8012-E5F2323CFA3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39" name="CustomShape 1" hidden="1">
          <a:extLst>
            <a:ext uri="{FF2B5EF4-FFF2-40B4-BE49-F238E27FC236}">
              <a16:creationId xmlns:a16="http://schemas.microsoft.com/office/drawing/2014/main" xmlns="" id="{A55A7137-5B07-4EC3-BDD3-42F513791AA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40" name="CustomShape 1" hidden="1">
          <a:extLst>
            <a:ext uri="{FF2B5EF4-FFF2-40B4-BE49-F238E27FC236}">
              <a16:creationId xmlns:a16="http://schemas.microsoft.com/office/drawing/2014/main" xmlns="" id="{85437F48-38AE-4524-9EF8-57E7381D57C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41" name="CustomShape 1" hidden="1">
          <a:extLst>
            <a:ext uri="{FF2B5EF4-FFF2-40B4-BE49-F238E27FC236}">
              <a16:creationId xmlns:a16="http://schemas.microsoft.com/office/drawing/2014/main" xmlns="" id="{089625C0-57BB-4EA8-A8F5-1B33EC309C0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42" name="CustomShape 1" hidden="1">
          <a:extLst>
            <a:ext uri="{FF2B5EF4-FFF2-40B4-BE49-F238E27FC236}">
              <a16:creationId xmlns:a16="http://schemas.microsoft.com/office/drawing/2014/main" xmlns="" id="{5E5B6FBE-BB00-44F5-8929-9998DA50CF0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43" name="CustomShape 1" hidden="1">
          <a:extLst>
            <a:ext uri="{FF2B5EF4-FFF2-40B4-BE49-F238E27FC236}">
              <a16:creationId xmlns:a16="http://schemas.microsoft.com/office/drawing/2014/main" xmlns="" id="{9306C337-77D3-4B67-B232-C6E814EEF72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44" name="CustomShape 1" hidden="1">
          <a:extLst>
            <a:ext uri="{FF2B5EF4-FFF2-40B4-BE49-F238E27FC236}">
              <a16:creationId xmlns:a16="http://schemas.microsoft.com/office/drawing/2014/main" xmlns="" id="{3AAAC7AA-0795-4769-B2E4-1815A727549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45" name="CustomShape 1" hidden="1">
          <a:extLst>
            <a:ext uri="{FF2B5EF4-FFF2-40B4-BE49-F238E27FC236}">
              <a16:creationId xmlns:a16="http://schemas.microsoft.com/office/drawing/2014/main" xmlns="" id="{BFC653BD-228A-4DA4-89AA-0F80603BA60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46" name="CustomShape 1" hidden="1">
          <a:extLst>
            <a:ext uri="{FF2B5EF4-FFF2-40B4-BE49-F238E27FC236}">
              <a16:creationId xmlns:a16="http://schemas.microsoft.com/office/drawing/2014/main" xmlns="" id="{7895B63F-C66A-46CD-BE2A-2074CE47CB9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47" name="CustomShape 1" hidden="1">
          <a:extLst>
            <a:ext uri="{FF2B5EF4-FFF2-40B4-BE49-F238E27FC236}">
              <a16:creationId xmlns:a16="http://schemas.microsoft.com/office/drawing/2014/main" xmlns="" id="{8E1577AA-834C-4016-AB88-EC49A8D5954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48" name="CustomShape 1" hidden="1">
          <a:extLst>
            <a:ext uri="{FF2B5EF4-FFF2-40B4-BE49-F238E27FC236}">
              <a16:creationId xmlns:a16="http://schemas.microsoft.com/office/drawing/2014/main" xmlns="" id="{06666E07-B2B5-47DE-B73C-23CDC84A7CD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49" name="CustomShape 1" hidden="1">
          <a:extLst>
            <a:ext uri="{FF2B5EF4-FFF2-40B4-BE49-F238E27FC236}">
              <a16:creationId xmlns:a16="http://schemas.microsoft.com/office/drawing/2014/main" xmlns="" id="{3B71170C-DC59-4474-BE4D-3808850F2C8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50" name="CustomShape 1" hidden="1">
          <a:extLst>
            <a:ext uri="{FF2B5EF4-FFF2-40B4-BE49-F238E27FC236}">
              <a16:creationId xmlns:a16="http://schemas.microsoft.com/office/drawing/2014/main" xmlns="" id="{6E699CD0-1588-45EC-8141-56B0D8C1B15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51" name="CustomShape 1" hidden="1">
          <a:extLst>
            <a:ext uri="{FF2B5EF4-FFF2-40B4-BE49-F238E27FC236}">
              <a16:creationId xmlns:a16="http://schemas.microsoft.com/office/drawing/2014/main" xmlns="" id="{D162DC51-128C-4E40-9A92-AF01A922C84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52" name="CustomShape 1" hidden="1">
          <a:extLst>
            <a:ext uri="{FF2B5EF4-FFF2-40B4-BE49-F238E27FC236}">
              <a16:creationId xmlns:a16="http://schemas.microsoft.com/office/drawing/2014/main" xmlns="" id="{1E9C94EC-A5BC-4CC9-8B4A-1B3A664F4EE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53" name="CustomShape 1" hidden="1">
          <a:extLst>
            <a:ext uri="{FF2B5EF4-FFF2-40B4-BE49-F238E27FC236}">
              <a16:creationId xmlns:a16="http://schemas.microsoft.com/office/drawing/2014/main" xmlns="" id="{C222BFB8-D8FA-4892-91F5-04462F75631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54" name="CustomShape 1" hidden="1">
          <a:extLst>
            <a:ext uri="{FF2B5EF4-FFF2-40B4-BE49-F238E27FC236}">
              <a16:creationId xmlns:a16="http://schemas.microsoft.com/office/drawing/2014/main" xmlns="" id="{5CEEFC76-115E-4F03-A513-670ECA6EE22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55" name="CustomShape 1" hidden="1">
          <a:extLst>
            <a:ext uri="{FF2B5EF4-FFF2-40B4-BE49-F238E27FC236}">
              <a16:creationId xmlns:a16="http://schemas.microsoft.com/office/drawing/2014/main" xmlns="" id="{10720592-964D-4AE9-A7F1-2FA65565DBA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56" name="CustomShape 1" hidden="1">
          <a:extLst>
            <a:ext uri="{FF2B5EF4-FFF2-40B4-BE49-F238E27FC236}">
              <a16:creationId xmlns:a16="http://schemas.microsoft.com/office/drawing/2014/main" xmlns="" id="{55399BC6-4F9F-4630-A7C7-761F91642F5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57" name="CustomShape 1" hidden="1">
          <a:extLst>
            <a:ext uri="{FF2B5EF4-FFF2-40B4-BE49-F238E27FC236}">
              <a16:creationId xmlns:a16="http://schemas.microsoft.com/office/drawing/2014/main" xmlns="" id="{81EB3081-AC9D-4DF8-A45F-A7C6975F06A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58" name="CustomShape 1" hidden="1">
          <a:extLst>
            <a:ext uri="{FF2B5EF4-FFF2-40B4-BE49-F238E27FC236}">
              <a16:creationId xmlns:a16="http://schemas.microsoft.com/office/drawing/2014/main" xmlns="" id="{DC210B3D-ECB7-4FDD-956C-41027DC8195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59" name="CustomShape 1" hidden="1">
          <a:extLst>
            <a:ext uri="{FF2B5EF4-FFF2-40B4-BE49-F238E27FC236}">
              <a16:creationId xmlns:a16="http://schemas.microsoft.com/office/drawing/2014/main" xmlns="" id="{B8CEB386-58B9-47A1-B9DD-3EB60603839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60" name="CustomShape 1" hidden="1">
          <a:extLst>
            <a:ext uri="{FF2B5EF4-FFF2-40B4-BE49-F238E27FC236}">
              <a16:creationId xmlns:a16="http://schemas.microsoft.com/office/drawing/2014/main" xmlns="" id="{3B847A6C-DDD4-4BCB-BD3F-F5F95B0DC2B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61" name="CustomShape 1" hidden="1">
          <a:extLst>
            <a:ext uri="{FF2B5EF4-FFF2-40B4-BE49-F238E27FC236}">
              <a16:creationId xmlns:a16="http://schemas.microsoft.com/office/drawing/2014/main" xmlns="" id="{596B3616-AC60-4F37-8961-CFF2B57FB5B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62" name="CustomShape 1" hidden="1">
          <a:extLst>
            <a:ext uri="{FF2B5EF4-FFF2-40B4-BE49-F238E27FC236}">
              <a16:creationId xmlns:a16="http://schemas.microsoft.com/office/drawing/2014/main" xmlns="" id="{CD09BF98-4BB6-4933-B617-AAF081814C7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63" name="CustomShape 1" hidden="1">
          <a:extLst>
            <a:ext uri="{FF2B5EF4-FFF2-40B4-BE49-F238E27FC236}">
              <a16:creationId xmlns:a16="http://schemas.microsoft.com/office/drawing/2014/main" xmlns="" id="{8923470F-1175-4064-8E23-ED7DE1112B1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64" name="CustomShape 1" hidden="1">
          <a:extLst>
            <a:ext uri="{FF2B5EF4-FFF2-40B4-BE49-F238E27FC236}">
              <a16:creationId xmlns:a16="http://schemas.microsoft.com/office/drawing/2014/main" xmlns="" id="{EAA90BF2-3522-46CF-9704-FD8E3D32B3A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65" name="CustomShape 1" hidden="1">
          <a:extLst>
            <a:ext uri="{FF2B5EF4-FFF2-40B4-BE49-F238E27FC236}">
              <a16:creationId xmlns:a16="http://schemas.microsoft.com/office/drawing/2014/main" xmlns="" id="{382CB851-0948-49D4-B525-6A65016ACFB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66" name="CustomShape 1" hidden="1">
          <a:extLst>
            <a:ext uri="{FF2B5EF4-FFF2-40B4-BE49-F238E27FC236}">
              <a16:creationId xmlns:a16="http://schemas.microsoft.com/office/drawing/2014/main" xmlns="" id="{44AAAD14-9A79-4646-88BA-DE7F36CA825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67" name="CustomShape 1" hidden="1">
          <a:extLst>
            <a:ext uri="{FF2B5EF4-FFF2-40B4-BE49-F238E27FC236}">
              <a16:creationId xmlns:a16="http://schemas.microsoft.com/office/drawing/2014/main" xmlns="" id="{45663319-A03F-4F4F-A7F3-041A2247A6B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68" name="CustomShape 1" hidden="1">
          <a:extLst>
            <a:ext uri="{FF2B5EF4-FFF2-40B4-BE49-F238E27FC236}">
              <a16:creationId xmlns:a16="http://schemas.microsoft.com/office/drawing/2014/main" xmlns="" id="{1A489400-4300-4DA2-963B-50F967B7663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69" name="CustomShape 1" hidden="1">
          <a:extLst>
            <a:ext uri="{FF2B5EF4-FFF2-40B4-BE49-F238E27FC236}">
              <a16:creationId xmlns:a16="http://schemas.microsoft.com/office/drawing/2014/main" xmlns="" id="{52420FCE-4A4A-42AF-862C-EA480904ABB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70" name="CustomShape 1" hidden="1">
          <a:extLst>
            <a:ext uri="{FF2B5EF4-FFF2-40B4-BE49-F238E27FC236}">
              <a16:creationId xmlns:a16="http://schemas.microsoft.com/office/drawing/2014/main" xmlns="" id="{360402C0-9436-4450-8FA9-4DF1E4EB6E5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71" name="CustomShape 1" hidden="1">
          <a:extLst>
            <a:ext uri="{FF2B5EF4-FFF2-40B4-BE49-F238E27FC236}">
              <a16:creationId xmlns:a16="http://schemas.microsoft.com/office/drawing/2014/main" xmlns="" id="{A2C5529F-889F-4BD1-B985-43F39F7AEEE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72" name="CustomShape 1" hidden="1">
          <a:extLst>
            <a:ext uri="{FF2B5EF4-FFF2-40B4-BE49-F238E27FC236}">
              <a16:creationId xmlns:a16="http://schemas.microsoft.com/office/drawing/2014/main" xmlns="" id="{442B238C-FBC3-4DB6-AA53-99FE9FDF124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73" name="CustomShape 1" hidden="1">
          <a:extLst>
            <a:ext uri="{FF2B5EF4-FFF2-40B4-BE49-F238E27FC236}">
              <a16:creationId xmlns:a16="http://schemas.microsoft.com/office/drawing/2014/main" xmlns="" id="{90083108-EA7D-4734-BD53-6812E0F2A0B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74" name="CustomShape 1" hidden="1">
          <a:extLst>
            <a:ext uri="{FF2B5EF4-FFF2-40B4-BE49-F238E27FC236}">
              <a16:creationId xmlns:a16="http://schemas.microsoft.com/office/drawing/2014/main" xmlns="" id="{E7A03C8E-B925-412F-9F0E-586DDDC8A9F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75" name="CustomShape 1" hidden="1">
          <a:extLst>
            <a:ext uri="{FF2B5EF4-FFF2-40B4-BE49-F238E27FC236}">
              <a16:creationId xmlns:a16="http://schemas.microsoft.com/office/drawing/2014/main" xmlns="" id="{9D30EA57-7F0B-41EB-8DA6-F5351A56009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76" name="CustomShape 1" hidden="1">
          <a:extLst>
            <a:ext uri="{FF2B5EF4-FFF2-40B4-BE49-F238E27FC236}">
              <a16:creationId xmlns:a16="http://schemas.microsoft.com/office/drawing/2014/main" xmlns="" id="{DAB4628E-F956-43B2-A827-ACD46EF5734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77" name="CustomShape 1" hidden="1">
          <a:extLst>
            <a:ext uri="{FF2B5EF4-FFF2-40B4-BE49-F238E27FC236}">
              <a16:creationId xmlns:a16="http://schemas.microsoft.com/office/drawing/2014/main" xmlns="" id="{7DEF6592-BC01-4330-99FD-6CA2ED8C2ED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78" name="CustomShape 1" hidden="1">
          <a:extLst>
            <a:ext uri="{FF2B5EF4-FFF2-40B4-BE49-F238E27FC236}">
              <a16:creationId xmlns:a16="http://schemas.microsoft.com/office/drawing/2014/main" xmlns="" id="{C528EE35-EE36-4275-85C2-6A603B338EF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79" name="CustomShape 1" hidden="1">
          <a:extLst>
            <a:ext uri="{FF2B5EF4-FFF2-40B4-BE49-F238E27FC236}">
              <a16:creationId xmlns:a16="http://schemas.microsoft.com/office/drawing/2014/main" xmlns="" id="{498205E6-F773-4A83-9119-F2D6834BD10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80" name="CustomShape 1" hidden="1">
          <a:extLst>
            <a:ext uri="{FF2B5EF4-FFF2-40B4-BE49-F238E27FC236}">
              <a16:creationId xmlns:a16="http://schemas.microsoft.com/office/drawing/2014/main" xmlns="" id="{E72955BA-A43B-41CA-B9B3-3F42CBA58A8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81" name="CustomShape 1" hidden="1">
          <a:extLst>
            <a:ext uri="{FF2B5EF4-FFF2-40B4-BE49-F238E27FC236}">
              <a16:creationId xmlns:a16="http://schemas.microsoft.com/office/drawing/2014/main" xmlns="" id="{C1FB5CAA-E2CD-477F-B97D-F2F2A094E17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82" name="CustomShape 1" hidden="1">
          <a:extLst>
            <a:ext uri="{FF2B5EF4-FFF2-40B4-BE49-F238E27FC236}">
              <a16:creationId xmlns:a16="http://schemas.microsoft.com/office/drawing/2014/main" xmlns="" id="{99008F1C-FE03-48B5-9708-7E48F70E311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83" name="CustomShape 1" hidden="1">
          <a:extLst>
            <a:ext uri="{FF2B5EF4-FFF2-40B4-BE49-F238E27FC236}">
              <a16:creationId xmlns:a16="http://schemas.microsoft.com/office/drawing/2014/main" xmlns="" id="{BC69BC45-24A0-44D6-BF35-524D9C304CC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84" name="CustomShape 1" hidden="1">
          <a:extLst>
            <a:ext uri="{FF2B5EF4-FFF2-40B4-BE49-F238E27FC236}">
              <a16:creationId xmlns:a16="http://schemas.microsoft.com/office/drawing/2014/main" xmlns="" id="{03F78233-2040-476D-8005-EB2436FB1F3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85" name="CustomShape 1" hidden="1">
          <a:extLst>
            <a:ext uri="{FF2B5EF4-FFF2-40B4-BE49-F238E27FC236}">
              <a16:creationId xmlns:a16="http://schemas.microsoft.com/office/drawing/2014/main" xmlns="" id="{3E123F80-A1C2-4B2B-9BC6-82478380DCF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86" name="CustomShape 1" hidden="1">
          <a:extLst>
            <a:ext uri="{FF2B5EF4-FFF2-40B4-BE49-F238E27FC236}">
              <a16:creationId xmlns:a16="http://schemas.microsoft.com/office/drawing/2014/main" xmlns="" id="{D669409C-5E4B-4DCE-A1A5-B3D6A35BB7D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87" name="CustomShape 1" hidden="1">
          <a:extLst>
            <a:ext uri="{FF2B5EF4-FFF2-40B4-BE49-F238E27FC236}">
              <a16:creationId xmlns:a16="http://schemas.microsoft.com/office/drawing/2014/main" xmlns="" id="{A153628F-4651-43E1-827D-4BD61F70AC0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88" name="CustomShape 1" hidden="1">
          <a:extLst>
            <a:ext uri="{FF2B5EF4-FFF2-40B4-BE49-F238E27FC236}">
              <a16:creationId xmlns:a16="http://schemas.microsoft.com/office/drawing/2014/main" xmlns="" id="{BEC9A6BE-48B9-459A-A154-00020DF9E5F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89" name="CustomShape 1" hidden="1">
          <a:extLst>
            <a:ext uri="{FF2B5EF4-FFF2-40B4-BE49-F238E27FC236}">
              <a16:creationId xmlns:a16="http://schemas.microsoft.com/office/drawing/2014/main" xmlns="" id="{18E02015-3300-4FD2-98D6-ABA092FA1F1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90" name="CustomShape 1" hidden="1">
          <a:extLst>
            <a:ext uri="{FF2B5EF4-FFF2-40B4-BE49-F238E27FC236}">
              <a16:creationId xmlns:a16="http://schemas.microsoft.com/office/drawing/2014/main" xmlns="" id="{41223651-ED6E-45E8-8527-BBF9ADE0575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91" name="CustomShape 1" hidden="1">
          <a:extLst>
            <a:ext uri="{FF2B5EF4-FFF2-40B4-BE49-F238E27FC236}">
              <a16:creationId xmlns:a16="http://schemas.microsoft.com/office/drawing/2014/main" xmlns="" id="{54478166-E389-480F-8C33-38495E0883A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92" name="CustomShape 1" hidden="1">
          <a:extLst>
            <a:ext uri="{FF2B5EF4-FFF2-40B4-BE49-F238E27FC236}">
              <a16:creationId xmlns:a16="http://schemas.microsoft.com/office/drawing/2014/main" xmlns="" id="{4B7B7427-4D04-4431-BEDF-F339F624F3B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93" name="CustomShape 1" hidden="1">
          <a:extLst>
            <a:ext uri="{FF2B5EF4-FFF2-40B4-BE49-F238E27FC236}">
              <a16:creationId xmlns:a16="http://schemas.microsoft.com/office/drawing/2014/main" xmlns="" id="{8DBFE347-5042-4119-9663-7CF1668491D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94" name="CustomShape 1" hidden="1">
          <a:extLst>
            <a:ext uri="{FF2B5EF4-FFF2-40B4-BE49-F238E27FC236}">
              <a16:creationId xmlns:a16="http://schemas.microsoft.com/office/drawing/2014/main" xmlns="" id="{BC8E3D68-2692-4332-AD37-DA9CF82FE16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95" name="CustomShape 1" hidden="1">
          <a:extLst>
            <a:ext uri="{FF2B5EF4-FFF2-40B4-BE49-F238E27FC236}">
              <a16:creationId xmlns:a16="http://schemas.microsoft.com/office/drawing/2014/main" xmlns="" id="{FA56D520-BDEA-4585-9BED-4B9506EDF9B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96" name="CustomShape 1" hidden="1">
          <a:extLst>
            <a:ext uri="{FF2B5EF4-FFF2-40B4-BE49-F238E27FC236}">
              <a16:creationId xmlns:a16="http://schemas.microsoft.com/office/drawing/2014/main" xmlns="" id="{A2287757-4B53-437F-9F9F-AACB1CCD899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97" name="CustomShape 1" hidden="1">
          <a:extLst>
            <a:ext uri="{FF2B5EF4-FFF2-40B4-BE49-F238E27FC236}">
              <a16:creationId xmlns:a16="http://schemas.microsoft.com/office/drawing/2014/main" xmlns="" id="{4A864219-B783-41AD-849C-0F7372D3FB3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52</xdr:row>
      <xdr:rowOff>108857</xdr:rowOff>
    </xdr:to>
    <xdr:sp macro="" textlink="">
      <xdr:nvSpPr>
        <xdr:cNvPr id="398" name="CustomShape 1" hidden="1">
          <a:extLst>
            <a:ext uri="{FF2B5EF4-FFF2-40B4-BE49-F238E27FC236}">
              <a16:creationId xmlns:a16="http://schemas.microsoft.com/office/drawing/2014/main" xmlns="" id="{FFD38BA1-7C21-454A-B84C-0D201BD7B4B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399" name="CustomShape 1" hidden="1">
          <a:extLst>
            <a:ext uri="{FF2B5EF4-FFF2-40B4-BE49-F238E27FC236}">
              <a16:creationId xmlns:a16="http://schemas.microsoft.com/office/drawing/2014/main" xmlns="" id="{29389835-1FD7-469C-B828-06E82141790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00" name="CustomShape 1" hidden="1">
          <a:extLst>
            <a:ext uri="{FF2B5EF4-FFF2-40B4-BE49-F238E27FC236}">
              <a16:creationId xmlns:a16="http://schemas.microsoft.com/office/drawing/2014/main" xmlns="" id="{FAFCBA98-2A35-461F-A05C-8DD6627439D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01" name="CustomShape 1" hidden="1">
          <a:extLst>
            <a:ext uri="{FF2B5EF4-FFF2-40B4-BE49-F238E27FC236}">
              <a16:creationId xmlns:a16="http://schemas.microsoft.com/office/drawing/2014/main" xmlns="" id="{8E9D6548-3EC2-438E-AF06-B248601437D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02" name="CustomShape 1" hidden="1">
          <a:extLst>
            <a:ext uri="{FF2B5EF4-FFF2-40B4-BE49-F238E27FC236}">
              <a16:creationId xmlns:a16="http://schemas.microsoft.com/office/drawing/2014/main" xmlns="" id="{B0F860B2-F644-4A86-9568-215854E3677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03" name="CustomShape 1" hidden="1">
          <a:extLst>
            <a:ext uri="{FF2B5EF4-FFF2-40B4-BE49-F238E27FC236}">
              <a16:creationId xmlns:a16="http://schemas.microsoft.com/office/drawing/2014/main" xmlns="" id="{B0130AF1-BCB4-489E-B178-AFDA9D3184E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04" name="CustomShape 1" hidden="1">
          <a:extLst>
            <a:ext uri="{FF2B5EF4-FFF2-40B4-BE49-F238E27FC236}">
              <a16:creationId xmlns:a16="http://schemas.microsoft.com/office/drawing/2014/main" xmlns="" id="{EF54AF59-8AF5-462A-90ED-F3B0D1A455B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05" name="CustomShape 1" hidden="1">
          <a:extLst>
            <a:ext uri="{FF2B5EF4-FFF2-40B4-BE49-F238E27FC236}">
              <a16:creationId xmlns:a16="http://schemas.microsoft.com/office/drawing/2014/main" xmlns="" id="{D74091E9-3A48-426C-BEDB-6681978CF74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06" name="CustomShape 1" hidden="1">
          <a:extLst>
            <a:ext uri="{FF2B5EF4-FFF2-40B4-BE49-F238E27FC236}">
              <a16:creationId xmlns:a16="http://schemas.microsoft.com/office/drawing/2014/main" xmlns="" id="{10142C99-D6AC-4D84-9720-19E98E289F2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07" name="CustomShape 1" hidden="1">
          <a:extLst>
            <a:ext uri="{FF2B5EF4-FFF2-40B4-BE49-F238E27FC236}">
              <a16:creationId xmlns:a16="http://schemas.microsoft.com/office/drawing/2014/main" xmlns="" id="{A131BC83-95FC-4485-831A-C107C8C01A2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08" name="CustomShape 1" hidden="1">
          <a:extLst>
            <a:ext uri="{FF2B5EF4-FFF2-40B4-BE49-F238E27FC236}">
              <a16:creationId xmlns:a16="http://schemas.microsoft.com/office/drawing/2014/main" xmlns="" id="{BC201352-B3FB-48E9-9759-81E88C609B6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09" name="CustomShape 1" hidden="1">
          <a:extLst>
            <a:ext uri="{FF2B5EF4-FFF2-40B4-BE49-F238E27FC236}">
              <a16:creationId xmlns:a16="http://schemas.microsoft.com/office/drawing/2014/main" xmlns="" id="{586A0D48-A9F8-4CE0-934E-3E96A7713E3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10" name="CustomShape 1" hidden="1">
          <a:extLst>
            <a:ext uri="{FF2B5EF4-FFF2-40B4-BE49-F238E27FC236}">
              <a16:creationId xmlns:a16="http://schemas.microsoft.com/office/drawing/2014/main" xmlns="" id="{E290E09D-C982-4CAE-A7FF-D6C4F44CA70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11" name="CustomShape 1" hidden="1">
          <a:extLst>
            <a:ext uri="{FF2B5EF4-FFF2-40B4-BE49-F238E27FC236}">
              <a16:creationId xmlns:a16="http://schemas.microsoft.com/office/drawing/2014/main" xmlns="" id="{AE0B4F5B-5160-4444-8FE9-4DF15A22DA9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12" name="CustomShape 1" hidden="1">
          <a:extLst>
            <a:ext uri="{FF2B5EF4-FFF2-40B4-BE49-F238E27FC236}">
              <a16:creationId xmlns:a16="http://schemas.microsoft.com/office/drawing/2014/main" xmlns="" id="{FED562E8-BBB1-4400-8BE7-E7187B1977E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13" name="CustomShape 1" hidden="1">
          <a:extLst>
            <a:ext uri="{FF2B5EF4-FFF2-40B4-BE49-F238E27FC236}">
              <a16:creationId xmlns:a16="http://schemas.microsoft.com/office/drawing/2014/main" xmlns="" id="{E095BBB3-2730-4081-B861-B0FAD440F4A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14" name="CustomShape 1" hidden="1">
          <a:extLst>
            <a:ext uri="{FF2B5EF4-FFF2-40B4-BE49-F238E27FC236}">
              <a16:creationId xmlns:a16="http://schemas.microsoft.com/office/drawing/2014/main" xmlns="" id="{A910259F-C709-441A-9439-7172E5D317A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15" name="CustomShape 1" hidden="1">
          <a:extLst>
            <a:ext uri="{FF2B5EF4-FFF2-40B4-BE49-F238E27FC236}">
              <a16:creationId xmlns:a16="http://schemas.microsoft.com/office/drawing/2014/main" xmlns="" id="{659C47EF-E71E-4F9C-AA69-99AB951CCE4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16" name="CustomShape 1" hidden="1">
          <a:extLst>
            <a:ext uri="{FF2B5EF4-FFF2-40B4-BE49-F238E27FC236}">
              <a16:creationId xmlns:a16="http://schemas.microsoft.com/office/drawing/2014/main" xmlns="" id="{D4E78320-56D6-4036-916A-39B29C42A58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17" name="CustomShape 1" hidden="1">
          <a:extLst>
            <a:ext uri="{FF2B5EF4-FFF2-40B4-BE49-F238E27FC236}">
              <a16:creationId xmlns:a16="http://schemas.microsoft.com/office/drawing/2014/main" xmlns="" id="{79FAEBBB-2F2A-494C-AB60-08BE4F78374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18" name="CustomShape 1" hidden="1">
          <a:extLst>
            <a:ext uri="{FF2B5EF4-FFF2-40B4-BE49-F238E27FC236}">
              <a16:creationId xmlns:a16="http://schemas.microsoft.com/office/drawing/2014/main" xmlns="" id="{A938CF52-4387-4BC0-A708-00DF1DF582F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19" name="CustomShape 1" hidden="1">
          <a:extLst>
            <a:ext uri="{FF2B5EF4-FFF2-40B4-BE49-F238E27FC236}">
              <a16:creationId xmlns:a16="http://schemas.microsoft.com/office/drawing/2014/main" xmlns="" id="{E1CA097D-7DE8-41E0-A93F-71EB5C2DF03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20" name="CustomShape 1" hidden="1">
          <a:extLst>
            <a:ext uri="{FF2B5EF4-FFF2-40B4-BE49-F238E27FC236}">
              <a16:creationId xmlns:a16="http://schemas.microsoft.com/office/drawing/2014/main" xmlns="" id="{2B00BB6E-B48E-4D51-ACCC-0234E10FE37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21" name="CustomShape 1" hidden="1">
          <a:extLst>
            <a:ext uri="{FF2B5EF4-FFF2-40B4-BE49-F238E27FC236}">
              <a16:creationId xmlns:a16="http://schemas.microsoft.com/office/drawing/2014/main" xmlns="" id="{871074E0-C284-4490-B5EF-F493B3212D8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22" name="CustomShape 1" hidden="1">
          <a:extLst>
            <a:ext uri="{FF2B5EF4-FFF2-40B4-BE49-F238E27FC236}">
              <a16:creationId xmlns:a16="http://schemas.microsoft.com/office/drawing/2014/main" xmlns="" id="{B679579A-2C70-49A2-90DD-0E6B4E9C7CA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23" name="CustomShape 1" hidden="1">
          <a:extLst>
            <a:ext uri="{FF2B5EF4-FFF2-40B4-BE49-F238E27FC236}">
              <a16:creationId xmlns:a16="http://schemas.microsoft.com/office/drawing/2014/main" xmlns="" id="{4AC85CBB-D7F7-4691-9884-782BC378EC9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24" name="CustomShape 1" hidden="1">
          <a:extLst>
            <a:ext uri="{FF2B5EF4-FFF2-40B4-BE49-F238E27FC236}">
              <a16:creationId xmlns:a16="http://schemas.microsoft.com/office/drawing/2014/main" xmlns="" id="{85B76B7A-296B-45AF-9C4B-B7374908E34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25" name="CustomShape 1" hidden="1">
          <a:extLst>
            <a:ext uri="{FF2B5EF4-FFF2-40B4-BE49-F238E27FC236}">
              <a16:creationId xmlns:a16="http://schemas.microsoft.com/office/drawing/2014/main" xmlns="" id="{269F8644-75DB-4339-8393-4A0EB01CC60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26" name="CustomShape 1" hidden="1">
          <a:extLst>
            <a:ext uri="{FF2B5EF4-FFF2-40B4-BE49-F238E27FC236}">
              <a16:creationId xmlns:a16="http://schemas.microsoft.com/office/drawing/2014/main" xmlns="" id="{E2755D72-CF45-46C5-9FFA-39BD81065CE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27" name="CustomShape 1" hidden="1">
          <a:extLst>
            <a:ext uri="{FF2B5EF4-FFF2-40B4-BE49-F238E27FC236}">
              <a16:creationId xmlns:a16="http://schemas.microsoft.com/office/drawing/2014/main" xmlns="" id="{33F9DEF4-FA9E-4CA7-9811-A32F82F7345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28" name="CustomShape 1" hidden="1">
          <a:extLst>
            <a:ext uri="{FF2B5EF4-FFF2-40B4-BE49-F238E27FC236}">
              <a16:creationId xmlns:a16="http://schemas.microsoft.com/office/drawing/2014/main" xmlns="" id="{496EA9B3-C288-42A7-B024-FED50F99955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29" name="CustomShape 1" hidden="1">
          <a:extLst>
            <a:ext uri="{FF2B5EF4-FFF2-40B4-BE49-F238E27FC236}">
              <a16:creationId xmlns:a16="http://schemas.microsoft.com/office/drawing/2014/main" xmlns="" id="{E3E9E8D3-6A04-4C9C-B689-213071F27E6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30" name="CustomShape 1" hidden="1">
          <a:extLst>
            <a:ext uri="{FF2B5EF4-FFF2-40B4-BE49-F238E27FC236}">
              <a16:creationId xmlns:a16="http://schemas.microsoft.com/office/drawing/2014/main" xmlns="" id="{FE429B13-455D-4639-97C9-4CAE5FD9084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31" name="CustomShape 1" hidden="1">
          <a:extLst>
            <a:ext uri="{FF2B5EF4-FFF2-40B4-BE49-F238E27FC236}">
              <a16:creationId xmlns:a16="http://schemas.microsoft.com/office/drawing/2014/main" xmlns="" id="{AC6252F3-7984-40D0-8480-B5A4F8323F9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32" name="CustomShape 1" hidden="1">
          <a:extLst>
            <a:ext uri="{FF2B5EF4-FFF2-40B4-BE49-F238E27FC236}">
              <a16:creationId xmlns:a16="http://schemas.microsoft.com/office/drawing/2014/main" xmlns="" id="{876F37CA-9EAA-4994-A1EA-C99BB4090C1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33" name="CustomShape 1" hidden="1">
          <a:extLst>
            <a:ext uri="{FF2B5EF4-FFF2-40B4-BE49-F238E27FC236}">
              <a16:creationId xmlns:a16="http://schemas.microsoft.com/office/drawing/2014/main" xmlns="" id="{34F8D959-2E7A-405C-AED2-1C9CAFDAA28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34" name="CustomShape 1" hidden="1">
          <a:extLst>
            <a:ext uri="{FF2B5EF4-FFF2-40B4-BE49-F238E27FC236}">
              <a16:creationId xmlns:a16="http://schemas.microsoft.com/office/drawing/2014/main" xmlns="" id="{FBD7C1E2-4046-4359-B01A-31FBDACD463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35" name="CustomShape 1" hidden="1">
          <a:extLst>
            <a:ext uri="{FF2B5EF4-FFF2-40B4-BE49-F238E27FC236}">
              <a16:creationId xmlns:a16="http://schemas.microsoft.com/office/drawing/2014/main" xmlns="" id="{E6CD8EB5-B1BC-4318-8822-7FAF955FBD2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36" name="CustomShape 1" hidden="1">
          <a:extLst>
            <a:ext uri="{FF2B5EF4-FFF2-40B4-BE49-F238E27FC236}">
              <a16:creationId xmlns:a16="http://schemas.microsoft.com/office/drawing/2014/main" xmlns="" id="{20627008-99FD-4EBE-B1CE-B8A0D76B422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37" name="CustomShape 1" hidden="1">
          <a:extLst>
            <a:ext uri="{FF2B5EF4-FFF2-40B4-BE49-F238E27FC236}">
              <a16:creationId xmlns:a16="http://schemas.microsoft.com/office/drawing/2014/main" xmlns="" id="{E6A1DBDE-4434-4D05-AAD0-D2F54393EFB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38" name="CustomShape 1" hidden="1">
          <a:extLst>
            <a:ext uri="{FF2B5EF4-FFF2-40B4-BE49-F238E27FC236}">
              <a16:creationId xmlns:a16="http://schemas.microsoft.com/office/drawing/2014/main" xmlns="" id="{40B88CCB-C885-4F66-90DB-23A64A763FA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39" name="CustomShape 1" hidden="1">
          <a:extLst>
            <a:ext uri="{FF2B5EF4-FFF2-40B4-BE49-F238E27FC236}">
              <a16:creationId xmlns:a16="http://schemas.microsoft.com/office/drawing/2014/main" xmlns="" id="{E55F1906-5D35-4E20-9297-F5D0DF0BDCD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40" name="CustomShape 1" hidden="1">
          <a:extLst>
            <a:ext uri="{FF2B5EF4-FFF2-40B4-BE49-F238E27FC236}">
              <a16:creationId xmlns:a16="http://schemas.microsoft.com/office/drawing/2014/main" xmlns="" id="{3DC4BD57-0B9A-4B61-90DE-801D8FD2693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41" name="CustomShape 1" hidden="1">
          <a:extLst>
            <a:ext uri="{FF2B5EF4-FFF2-40B4-BE49-F238E27FC236}">
              <a16:creationId xmlns:a16="http://schemas.microsoft.com/office/drawing/2014/main" xmlns="" id="{5A410C63-76F9-4F51-9A31-EB980C8A7EA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42" name="CustomShape 1" hidden="1">
          <a:extLst>
            <a:ext uri="{FF2B5EF4-FFF2-40B4-BE49-F238E27FC236}">
              <a16:creationId xmlns:a16="http://schemas.microsoft.com/office/drawing/2014/main" xmlns="" id="{2D678DB0-A2F7-4300-98C4-596BA1EDD01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43" name="CustomShape 1" hidden="1">
          <a:extLst>
            <a:ext uri="{FF2B5EF4-FFF2-40B4-BE49-F238E27FC236}">
              <a16:creationId xmlns:a16="http://schemas.microsoft.com/office/drawing/2014/main" xmlns="" id="{3E7CAFE9-7D29-419B-9CF6-DD3BA9A481F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44" name="CustomShape 1" hidden="1">
          <a:extLst>
            <a:ext uri="{FF2B5EF4-FFF2-40B4-BE49-F238E27FC236}">
              <a16:creationId xmlns:a16="http://schemas.microsoft.com/office/drawing/2014/main" xmlns="" id="{FE949D8A-1AF7-4C44-A194-16CB93E6C60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45" name="CustomShape 1" hidden="1">
          <a:extLst>
            <a:ext uri="{FF2B5EF4-FFF2-40B4-BE49-F238E27FC236}">
              <a16:creationId xmlns:a16="http://schemas.microsoft.com/office/drawing/2014/main" xmlns="" id="{1772CF4E-A161-4379-8A61-D5112E02DE4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46" name="CustomShape 1" hidden="1">
          <a:extLst>
            <a:ext uri="{FF2B5EF4-FFF2-40B4-BE49-F238E27FC236}">
              <a16:creationId xmlns:a16="http://schemas.microsoft.com/office/drawing/2014/main" xmlns="" id="{B110926B-9B5E-4266-A023-13B3AB5BAF9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47" name="CustomShape 1" hidden="1">
          <a:extLst>
            <a:ext uri="{FF2B5EF4-FFF2-40B4-BE49-F238E27FC236}">
              <a16:creationId xmlns:a16="http://schemas.microsoft.com/office/drawing/2014/main" xmlns="" id="{7C49ACB7-389D-4989-914E-B6A07B2DEB1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48" name="CustomShape 1" hidden="1">
          <a:extLst>
            <a:ext uri="{FF2B5EF4-FFF2-40B4-BE49-F238E27FC236}">
              <a16:creationId xmlns:a16="http://schemas.microsoft.com/office/drawing/2014/main" xmlns="" id="{210BB7C4-69A6-4469-BB39-71F1D630931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49" name="CustomShape 1" hidden="1">
          <a:extLst>
            <a:ext uri="{FF2B5EF4-FFF2-40B4-BE49-F238E27FC236}">
              <a16:creationId xmlns:a16="http://schemas.microsoft.com/office/drawing/2014/main" xmlns="" id="{EFB2241F-E7B7-409D-B926-31572C0728E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50" name="CustomShape 1" hidden="1">
          <a:extLst>
            <a:ext uri="{FF2B5EF4-FFF2-40B4-BE49-F238E27FC236}">
              <a16:creationId xmlns:a16="http://schemas.microsoft.com/office/drawing/2014/main" xmlns="" id="{516859DF-3BFC-4969-9605-E2204D36E40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51" name="CustomShape 1" hidden="1">
          <a:extLst>
            <a:ext uri="{FF2B5EF4-FFF2-40B4-BE49-F238E27FC236}">
              <a16:creationId xmlns:a16="http://schemas.microsoft.com/office/drawing/2014/main" xmlns="" id="{05E13E68-8A28-4C54-8903-ABA8674E55D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52" name="CustomShape 1" hidden="1">
          <a:extLst>
            <a:ext uri="{FF2B5EF4-FFF2-40B4-BE49-F238E27FC236}">
              <a16:creationId xmlns:a16="http://schemas.microsoft.com/office/drawing/2014/main" xmlns="" id="{DA1B38AF-9E1B-4DEE-86D7-4012E7E8339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53" name="CustomShape 1" hidden="1">
          <a:extLst>
            <a:ext uri="{FF2B5EF4-FFF2-40B4-BE49-F238E27FC236}">
              <a16:creationId xmlns:a16="http://schemas.microsoft.com/office/drawing/2014/main" xmlns="" id="{B8DC8D58-1F4A-48FB-8E3C-72F23D2BC4F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54" name="CustomShape 1" hidden="1">
          <a:extLst>
            <a:ext uri="{FF2B5EF4-FFF2-40B4-BE49-F238E27FC236}">
              <a16:creationId xmlns:a16="http://schemas.microsoft.com/office/drawing/2014/main" xmlns="" id="{4C030EB9-0EA1-4614-B636-AEF9BBBE971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55" name="CustomShape 1" hidden="1">
          <a:extLst>
            <a:ext uri="{FF2B5EF4-FFF2-40B4-BE49-F238E27FC236}">
              <a16:creationId xmlns:a16="http://schemas.microsoft.com/office/drawing/2014/main" xmlns="" id="{D3722DD7-5F21-4BCB-9607-7FB39730785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56" name="CustomShape 1" hidden="1">
          <a:extLst>
            <a:ext uri="{FF2B5EF4-FFF2-40B4-BE49-F238E27FC236}">
              <a16:creationId xmlns:a16="http://schemas.microsoft.com/office/drawing/2014/main" xmlns="" id="{D8C0A1CD-8F12-456B-8C86-1DEEFC1B5DE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57" name="CustomShape 1" hidden="1">
          <a:extLst>
            <a:ext uri="{FF2B5EF4-FFF2-40B4-BE49-F238E27FC236}">
              <a16:creationId xmlns:a16="http://schemas.microsoft.com/office/drawing/2014/main" xmlns="" id="{790650EF-6FBE-4D1E-B266-6245289F985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58" name="CustomShape 1" hidden="1">
          <a:extLst>
            <a:ext uri="{FF2B5EF4-FFF2-40B4-BE49-F238E27FC236}">
              <a16:creationId xmlns:a16="http://schemas.microsoft.com/office/drawing/2014/main" xmlns="" id="{05E183C1-4CC6-4BFD-8F83-F8BDE6D86DC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59" name="CustomShape 1" hidden="1">
          <a:extLst>
            <a:ext uri="{FF2B5EF4-FFF2-40B4-BE49-F238E27FC236}">
              <a16:creationId xmlns:a16="http://schemas.microsoft.com/office/drawing/2014/main" xmlns="" id="{C5ABE7B5-8944-4D2F-B334-A28F596FBF8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60" name="CustomShape 1" hidden="1">
          <a:extLst>
            <a:ext uri="{FF2B5EF4-FFF2-40B4-BE49-F238E27FC236}">
              <a16:creationId xmlns:a16="http://schemas.microsoft.com/office/drawing/2014/main" xmlns="" id="{4FCBAA0F-D731-490E-AE6C-92F222983D9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61" name="CustomShape 1" hidden="1">
          <a:extLst>
            <a:ext uri="{FF2B5EF4-FFF2-40B4-BE49-F238E27FC236}">
              <a16:creationId xmlns:a16="http://schemas.microsoft.com/office/drawing/2014/main" xmlns="" id="{3116364F-128D-4B73-A299-9F218E2FFD0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62" name="CustomShape 1" hidden="1">
          <a:extLst>
            <a:ext uri="{FF2B5EF4-FFF2-40B4-BE49-F238E27FC236}">
              <a16:creationId xmlns:a16="http://schemas.microsoft.com/office/drawing/2014/main" xmlns="" id="{6C6A392E-2C20-4B57-ADCE-BB9A96198D6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63" name="CustomShape 1" hidden="1">
          <a:extLst>
            <a:ext uri="{FF2B5EF4-FFF2-40B4-BE49-F238E27FC236}">
              <a16:creationId xmlns:a16="http://schemas.microsoft.com/office/drawing/2014/main" xmlns="" id="{09BB3CA1-9E01-4B3D-B153-FCBA1726F9C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64" name="CustomShape 1" hidden="1">
          <a:extLst>
            <a:ext uri="{FF2B5EF4-FFF2-40B4-BE49-F238E27FC236}">
              <a16:creationId xmlns:a16="http://schemas.microsoft.com/office/drawing/2014/main" xmlns="" id="{4AF927FD-095A-4D64-BA89-F4BD92594A5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65" name="CustomShape 1" hidden="1">
          <a:extLst>
            <a:ext uri="{FF2B5EF4-FFF2-40B4-BE49-F238E27FC236}">
              <a16:creationId xmlns:a16="http://schemas.microsoft.com/office/drawing/2014/main" xmlns="" id="{75A25A5F-6778-489E-8A7A-92AC7C2E733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66" name="CustomShape 1" hidden="1">
          <a:extLst>
            <a:ext uri="{FF2B5EF4-FFF2-40B4-BE49-F238E27FC236}">
              <a16:creationId xmlns:a16="http://schemas.microsoft.com/office/drawing/2014/main" xmlns="" id="{27E37F85-69D2-45D4-8347-A4CBACE745C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67" name="CustomShape 1" hidden="1">
          <a:extLst>
            <a:ext uri="{FF2B5EF4-FFF2-40B4-BE49-F238E27FC236}">
              <a16:creationId xmlns:a16="http://schemas.microsoft.com/office/drawing/2014/main" xmlns="" id="{0489C12A-29BA-4864-BE6A-1C891E0307B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68" name="CustomShape 1" hidden="1">
          <a:extLst>
            <a:ext uri="{FF2B5EF4-FFF2-40B4-BE49-F238E27FC236}">
              <a16:creationId xmlns:a16="http://schemas.microsoft.com/office/drawing/2014/main" xmlns="" id="{4E9C9C0C-FAFC-4A91-BDB0-C39DBB28FBD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69" name="CustomShape 1" hidden="1">
          <a:extLst>
            <a:ext uri="{FF2B5EF4-FFF2-40B4-BE49-F238E27FC236}">
              <a16:creationId xmlns:a16="http://schemas.microsoft.com/office/drawing/2014/main" xmlns="" id="{9C35D8B1-5E6D-4226-969B-9887D3ECBD4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70" name="CustomShape 1" hidden="1">
          <a:extLst>
            <a:ext uri="{FF2B5EF4-FFF2-40B4-BE49-F238E27FC236}">
              <a16:creationId xmlns:a16="http://schemas.microsoft.com/office/drawing/2014/main" xmlns="" id="{7C2B90B8-585F-484A-890F-C1358B48D11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71" name="CustomShape 1" hidden="1">
          <a:extLst>
            <a:ext uri="{FF2B5EF4-FFF2-40B4-BE49-F238E27FC236}">
              <a16:creationId xmlns:a16="http://schemas.microsoft.com/office/drawing/2014/main" xmlns="" id="{A42893C7-3E5F-4F50-9F97-F4791909362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72" name="CustomShape 1" hidden="1">
          <a:extLst>
            <a:ext uri="{FF2B5EF4-FFF2-40B4-BE49-F238E27FC236}">
              <a16:creationId xmlns:a16="http://schemas.microsoft.com/office/drawing/2014/main" xmlns="" id="{E5B611C9-896E-4A5F-AF22-FE6AFD97DE1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73" name="CustomShape 1" hidden="1">
          <a:extLst>
            <a:ext uri="{FF2B5EF4-FFF2-40B4-BE49-F238E27FC236}">
              <a16:creationId xmlns:a16="http://schemas.microsoft.com/office/drawing/2014/main" xmlns="" id="{5A0D48B4-FBED-457A-95AD-C0FC60A6F92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74" name="CustomShape 1" hidden="1">
          <a:extLst>
            <a:ext uri="{FF2B5EF4-FFF2-40B4-BE49-F238E27FC236}">
              <a16:creationId xmlns:a16="http://schemas.microsoft.com/office/drawing/2014/main" xmlns="" id="{153DE429-A804-4B85-8B3A-16F0141B075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75" name="CustomShape 1" hidden="1">
          <a:extLst>
            <a:ext uri="{FF2B5EF4-FFF2-40B4-BE49-F238E27FC236}">
              <a16:creationId xmlns:a16="http://schemas.microsoft.com/office/drawing/2014/main" xmlns="" id="{D5C1C8ED-3688-4FCD-AE3D-92D3053812E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76" name="CustomShape 1" hidden="1">
          <a:extLst>
            <a:ext uri="{FF2B5EF4-FFF2-40B4-BE49-F238E27FC236}">
              <a16:creationId xmlns:a16="http://schemas.microsoft.com/office/drawing/2014/main" xmlns="" id="{7EA1F0F8-6502-47B7-9AD5-EA15980EAE1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77" name="CustomShape 1" hidden="1">
          <a:extLst>
            <a:ext uri="{FF2B5EF4-FFF2-40B4-BE49-F238E27FC236}">
              <a16:creationId xmlns:a16="http://schemas.microsoft.com/office/drawing/2014/main" xmlns="" id="{782D09D4-C854-43D5-BB08-1B0C65AB5C9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78" name="CustomShape 1" hidden="1">
          <a:extLst>
            <a:ext uri="{FF2B5EF4-FFF2-40B4-BE49-F238E27FC236}">
              <a16:creationId xmlns:a16="http://schemas.microsoft.com/office/drawing/2014/main" xmlns="" id="{1D06694B-A9D1-47C8-A054-27C3D225699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79" name="CustomShape 1" hidden="1">
          <a:extLst>
            <a:ext uri="{FF2B5EF4-FFF2-40B4-BE49-F238E27FC236}">
              <a16:creationId xmlns:a16="http://schemas.microsoft.com/office/drawing/2014/main" xmlns="" id="{7D6BCBEC-3DA6-4E38-9803-2924D1BD880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80" name="CustomShape 1" hidden="1">
          <a:extLst>
            <a:ext uri="{FF2B5EF4-FFF2-40B4-BE49-F238E27FC236}">
              <a16:creationId xmlns:a16="http://schemas.microsoft.com/office/drawing/2014/main" xmlns="" id="{2F0A9399-6727-40F8-83E9-1C77E23F212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81" name="CustomShape 1" hidden="1">
          <a:extLst>
            <a:ext uri="{FF2B5EF4-FFF2-40B4-BE49-F238E27FC236}">
              <a16:creationId xmlns:a16="http://schemas.microsoft.com/office/drawing/2014/main" xmlns="" id="{E1D2B685-1C79-4FB5-AFA5-83B8AEEA5C4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82" name="CustomShape 1" hidden="1">
          <a:extLst>
            <a:ext uri="{FF2B5EF4-FFF2-40B4-BE49-F238E27FC236}">
              <a16:creationId xmlns:a16="http://schemas.microsoft.com/office/drawing/2014/main" xmlns="" id="{2C65AD42-6167-4479-A5F0-126FAA2788D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83" name="CustomShape 1" hidden="1">
          <a:extLst>
            <a:ext uri="{FF2B5EF4-FFF2-40B4-BE49-F238E27FC236}">
              <a16:creationId xmlns:a16="http://schemas.microsoft.com/office/drawing/2014/main" xmlns="" id="{0AEAD59B-427D-4D7A-B43E-81222AD196B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84" name="CustomShape 1" hidden="1">
          <a:extLst>
            <a:ext uri="{FF2B5EF4-FFF2-40B4-BE49-F238E27FC236}">
              <a16:creationId xmlns:a16="http://schemas.microsoft.com/office/drawing/2014/main" xmlns="" id="{92E91B5F-2DE8-49C6-83CB-29ECABF5C0B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85" name="CustomShape 1" hidden="1">
          <a:extLst>
            <a:ext uri="{FF2B5EF4-FFF2-40B4-BE49-F238E27FC236}">
              <a16:creationId xmlns:a16="http://schemas.microsoft.com/office/drawing/2014/main" xmlns="" id="{35E469A1-0380-41C8-AE2B-C73854CFAFB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86" name="CustomShape 1" hidden="1">
          <a:extLst>
            <a:ext uri="{FF2B5EF4-FFF2-40B4-BE49-F238E27FC236}">
              <a16:creationId xmlns:a16="http://schemas.microsoft.com/office/drawing/2014/main" xmlns="" id="{B132AA53-4443-4548-B946-F4677235B95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87" name="CustomShape 1" hidden="1">
          <a:extLst>
            <a:ext uri="{FF2B5EF4-FFF2-40B4-BE49-F238E27FC236}">
              <a16:creationId xmlns:a16="http://schemas.microsoft.com/office/drawing/2014/main" xmlns="" id="{3A6A065F-A939-4DD5-9FC8-DDE3C97C169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88" name="CustomShape 1" hidden="1">
          <a:extLst>
            <a:ext uri="{FF2B5EF4-FFF2-40B4-BE49-F238E27FC236}">
              <a16:creationId xmlns:a16="http://schemas.microsoft.com/office/drawing/2014/main" xmlns="" id="{44228744-A6DF-4E10-9ECE-18A9F420ED7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89" name="CustomShape 1" hidden="1">
          <a:extLst>
            <a:ext uri="{FF2B5EF4-FFF2-40B4-BE49-F238E27FC236}">
              <a16:creationId xmlns:a16="http://schemas.microsoft.com/office/drawing/2014/main" xmlns="" id="{037D16A1-75A3-4D2D-A121-FE1683A45E1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90" name="CustomShape 1" hidden="1">
          <a:extLst>
            <a:ext uri="{FF2B5EF4-FFF2-40B4-BE49-F238E27FC236}">
              <a16:creationId xmlns:a16="http://schemas.microsoft.com/office/drawing/2014/main" xmlns="" id="{189CB221-2D35-408F-B253-56AA9717FEA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91" name="CustomShape 1" hidden="1">
          <a:extLst>
            <a:ext uri="{FF2B5EF4-FFF2-40B4-BE49-F238E27FC236}">
              <a16:creationId xmlns:a16="http://schemas.microsoft.com/office/drawing/2014/main" xmlns="" id="{5F2384B2-0196-4A0C-99B0-106705EE26B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92" name="CustomShape 1" hidden="1">
          <a:extLst>
            <a:ext uri="{FF2B5EF4-FFF2-40B4-BE49-F238E27FC236}">
              <a16:creationId xmlns:a16="http://schemas.microsoft.com/office/drawing/2014/main" xmlns="" id="{F476981D-61BB-4E66-915E-DE782FB0B96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93" name="CustomShape 1" hidden="1">
          <a:extLst>
            <a:ext uri="{FF2B5EF4-FFF2-40B4-BE49-F238E27FC236}">
              <a16:creationId xmlns:a16="http://schemas.microsoft.com/office/drawing/2014/main" xmlns="" id="{C5547787-14E9-4BBB-A4D5-AF14250099A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94" name="CustomShape 1" hidden="1">
          <a:extLst>
            <a:ext uri="{FF2B5EF4-FFF2-40B4-BE49-F238E27FC236}">
              <a16:creationId xmlns:a16="http://schemas.microsoft.com/office/drawing/2014/main" xmlns="" id="{55D32D8B-FACE-4377-AC71-EBFE1B8E3A3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95" name="CustomShape 1" hidden="1">
          <a:extLst>
            <a:ext uri="{FF2B5EF4-FFF2-40B4-BE49-F238E27FC236}">
              <a16:creationId xmlns:a16="http://schemas.microsoft.com/office/drawing/2014/main" xmlns="" id="{FC81700A-1992-4616-90E5-6405899C088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96" name="CustomShape 1" hidden="1">
          <a:extLst>
            <a:ext uri="{FF2B5EF4-FFF2-40B4-BE49-F238E27FC236}">
              <a16:creationId xmlns:a16="http://schemas.microsoft.com/office/drawing/2014/main" xmlns="" id="{3ABB7D35-5F33-466C-A22B-88C53FF3892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97" name="CustomShape 1" hidden="1">
          <a:extLst>
            <a:ext uri="{FF2B5EF4-FFF2-40B4-BE49-F238E27FC236}">
              <a16:creationId xmlns:a16="http://schemas.microsoft.com/office/drawing/2014/main" xmlns="" id="{1A19BE2E-FC0F-4149-A1BA-9CD45B78280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98" name="CustomShape 1" hidden="1">
          <a:extLst>
            <a:ext uri="{FF2B5EF4-FFF2-40B4-BE49-F238E27FC236}">
              <a16:creationId xmlns:a16="http://schemas.microsoft.com/office/drawing/2014/main" xmlns="" id="{6FF35964-5EDD-4E38-9EDC-CDB6D2321C7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499" name="CustomShape 1" hidden="1">
          <a:extLst>
            <a:ext uri="{FF2B5EF4-FFF2-40B4-BE49-F238E27FC236}">
              <a16:creationId xmlns:a16="http://schemas.microsoft.com/office/drawing/2014/main" xmlns="" id="{01016CF5-7007-475C-9155-C739052F028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00" name="CustomShape 1" hidden="1">
          <a:extLst>
            <a:ext uri="{FF2B5EF4-FFF2-40B4-BE49-F238E27FC236}">
              <a16:creationId xmlns:a16="http://schemas.microsoft.com/office/drawing/2014/main" xmlns="" id="{F1C86BC0-7550-47A8-A962-1D73580622F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01" name="CustomShape 1" hidden="1">
          <a:extLst>
            <a:ext uri="{FF2B5EF4-FFF2-40B4-BE49-F238E27FC236}">
              <a16:creationId xmlns:a16="http://schemas.microsoft.com/office/drawing/2014/main" xmlns="" id="{F7EF5A09-C8C1-4D8C-9265-42F80E9E13F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02" name="CustomShape 1" hidden="1">
          <a:extLst>
            <a:ext uri="{FF2B5EF4-FFF2-40B4-BE49-F238E27FC236}">
              <a16:creationId xmlns:a16="http://schemas.microsoft.com/office/drawing/2014/main" xmlns="" id="{D99C28B7-A0BA-4D7C-8831-633C0FB8489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03" name="CustomShape 1" hidden="1">
          <a:extLst>
            <a:ext uri="{FF2B5EF4-FFF2-40B4-BE49-F238E27FC236}">
              <a16:creationId xmlns:a16="http://schemas.microsoft.com/office/drawing/2014/main" xmlns="" id="{5536F416-FB54-4128-B386-A2D7B3CAB06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04" name="CustomShape 1" hidden="1">
          <a:extLst>
            <a:ext uri="{FF2B5EF4-FFF2-40B4-BE49-F238E27FC236}">
              <a16:creationId xmlns:a16="http://schemas.microsoft.com/office/drawing/2014/main" xmlns="" id="{E49704A4-457E-4E95-9750-7EBA4CCC3F6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05" name="CustomShape 1" hidden="1">
          <a:extLst>
            <a:ext uri="{FF2B5EF4-FFF2-40B4-BE49-F238E27FC236}">
              <a16:creationId xmlns:a16="http://schemas.microsoft.com/office/drawing/2014/main" xmlns="" id="{370F150B-1B8F-4CEE-BA03-478694DCC9C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06" name="CustomShape 1" hidden="1">
          <a:extLst>
            <a:ext uri="{FF2B5EF4-FFF2-40B4-BE49-F238E27FC236}">
              <a16:creationId xmlns:a16="http://schemas.microsoft.com/office/drawing/2014/main" xmlns="" id="{89F09A95-D0E4-4E32-8261-72E82D92AAA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07" name="CustomShape 1" hidden="1">
          <a:extLst>
            <a:ext uri="{FF2B5EF4-FFF2-40B4-BE49-F238E27FC236}">
              <a16:creationId xmlns:a16="http://schemas.microsoft.com/office/drawing/2014/main" xmlns="" id="{7D23B66F-F275-4294-8E3E-1D525A8C17A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08" name="CustomShape 1" hidden="1">
          <a:extLst>
            <a:ext uri="{FF2B5EF4-FFF2-40B4-BE49-F238E27FC236}">
              <a16:creationId xmlns:a16="http://schemas.microsoft.com/office/drawing/2014/main" xmlns="" id="{A3F41679-D031-4B40-927A-79F7830B4F4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09" name="CustomShape 1" hidden="1">
          <a:extLst>
            <a:ext uri="{FF2B5EF4-FFF2-40B4-BE49-F238E27FC236}">
              <a16:creationId xmlns:a16="http://schemas.microsoft.com/office/drawing/2014/main" xmlns="" id="{F288F25D-67EA-4546-B6BA-86764A46734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10" name="CustomShape 1" hidden="1">
          <a:extLst>
            <a:ext uri="{FF2B5EF4-FFF2-40B4-BE49-F238E27FC236}">
              <a16:creationId xmlns:a16="http://schemas.microsoft.com/office/drawing/2014/main" xmlns="" id="{B1EC1C9C-6322-427A-9DC6-F1EEB03340A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11" name="CustomShape 1" hidden="1">
          <a:extLst>
            <a:ext uri="{FF2B5EF4-FFF2-40B4-BE49-F238E27FC236}">
              <a16:creationId xmlns:a16="http://schemas.microsoft.com/office/drawing/2014/main" xmlns="" id="{EFBEDBA5-5DD3-44E3-9846-6CAD1E85662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12" name="CustomShape 1" hidden="1">
          <a:extLst>
            <a:ext uri="{FF2B5EF4-FFF2-40B4-BE49-F238E27FC236}">
              <a16:creationId xmlns:a16="http://schemas.microsoft.com/office/drawing/2014/main" xmlns="" id="{DB370312-0F60-4FAB-92D1-0833E0F6542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13" name="CustomShape 1" hidden="1">
          <a:extLst>
            <a:ext uri="{FF2B5EF4-FFF2-40B4-BE49-F238E27FC236}">
              <a16:creationId xmlns:a16="http://schemas.microsoft.com/office/drawing/2014/main" xmlns="" id="{3D1089EB-906F-44D5-88B0-234A4866476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14" name="CustomShape 1" hidden="1">
          <a:extLst>
            <a:ext uri="{FF2B5EF4-FFF2-40B4-BE49-F238E27FC236}">
              <a16:creationId xmlns:a16="http://schemas.microsoft.com/office/drawing/2014/main" xmlns="" id="{37731E34-08D7-4A0F-BAD3-05EE94755F1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15" name="CustomShape 1" hidden="1">
          <a:extLst>
            <a:ext uri="{FF2B5EF4-FFF2-40B4-BE49-F238E27FC236}">
              <a16:creationId xmlns:a16="http://schemas.microsoft.com/office/drawing/2014/main" xmlns="" id="{493CE654-1BFF-4604-91E7-78C5537B72A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16" name="CustomShape 1" hidden="1">
          <a:extLst>
            <a:ext uri="{FF2B5EF4-FFF2-40B4-BE49-F238E27FC236}">
              <a16:creationId xmlns:a16="http://schemas.microsoft.com/office/drawing/2014/main" xmlns="" id="{2A67DFB6-253C-4F0B-B372-B50D10C7BF5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17" name="CustomShape 1" hidden="1">
          <a:extLst>
            <a:ext uri="{FF2B5EF4-FFF2-40B4-BE49-F238E27FC236}">
              <a16:creationId xmlns:a16="http://schemas.microsoft.com/office/drawing/2014/main" xmlns="" id="{ED0B5A89-7575-4966-8111-7831F0DB285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18" name="CustomShape 1" hidden="1">
          <a:extLst>
            <a:ext uri="{FF2B5EF4-FFF2-40B4-BE49-F238E27FC236}">
              <a16:creationId xmlns:a16="http://schemas.microsoft.com/office/drawing/2014/main" xmlns="" id="{B382EB11-B525-4C4B-85E3-C452BAC006C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19" name="CustomShape 1" hidden="1">
          <a:extLst>
            <a:ext uri="{FF2B5EF4-FFF2-40B4-BE49-F238E27FC236}">
              <a16:creationId xmlns:a16="http://schemas.microsoft.com/office/drawing/2014/main" xmlns="" id="{08500937-38A8-4445-A558-68513EB7E9B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20" name="CustomShape 1" hidden="1">
          <a:extLst>
            <a:ext uri="{FF2B5EF4-FFF2-40B4-BE49-F238E27FC236}">
              <a16:creationId xmlns:a16="http://schemas.microsoft.com/office/drawing/2014/main" xmlns="" id="{3C749DFA-F814-4292-BF60-F061A62A82C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21" name="CustomShape 1" hidden="1">
          <a:extLst>
            <a:ext uri="{FF2B5EF4-FFF2-40B4-BE49-F238E27FC236}">
              <a16:creationId xmlns:a16="http://schemas.microsoft.com/office/drawing/2014/main" xmlns="" id="{48B7208B-1EFF-434A-91A9-24EB96A7E36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22" name="CustomShape 1" hidden="1">
          <a:extLst>
            <a:ext uri="{FF2B5EF4-FFF2-40B4-BE49-F238E27FC236}">
              <a16:creationId xmlns:a16="http://schemas.microsoft.com/office/drawing/2014/main" xmlns="" id="{FEBCB296-10D4-4D4F-8EA8-B4A7C0FCE44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23" name="CustomShape 1" hidden="1">
          <a:extLst>
            <a:ext uri="{FF2B5EF4-FFF2-40B4-BE49-F238E27FC236}">
              <a16:creationId xmlns:a16="http://schemas.microsoft.com/office/drawing/2014/main" xmlns="" id="{01256FDD-F215-4CD5-8920-7D3D1871F9B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24" name="CustomShape 1" hidden="1">
          <a:extLst>
            <a:ext uri="{FF2B5EF4-FFF2-40B4-BE49-F238E27FC236}">
              <a16:creationId xmlns:a16="http://schemas.microsoft.com/office/drawing/2014/main" xmlns="" id="{EAE063D0-6935-4347-B45B-849A20D8C9C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25" name="CustomShape 1" hidden="1">
          <a:extLst>
            <a:ext uri="{FF2B5EF4-FFF2-40B4-BE49-F238E27FC236}">
              <a16:creationId xmlns:a16="http://schemas.microsoft.com/office/drawing/2014/main" xmlns="" id="{6AAC7DA2-18DA-474C-82CE-6B45BCF8845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26" name="CustomShape 1" hidden="1">
          <a:extLst>
            <a:ext uri="{FF2B5EF4-FFF2-40B4-BE49-F238E27FC236}">
              <a16:creationId xmlns:a16="http://schemas.microsoft.com/office/drawing/2014/main" xmlns="" id="{84E813FE-54C9-4DFC-A3D9-484F71AA864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27" name="CustomShape 1" hidden="1">
          <a:extLst>
            <a:ext uri="{FF2B5EF4-FFF2-40B4-BE49-F238E27FC236}">
              <a16:creationId xmlns:a16="http://schemas.microsoft.com/office/drawing/2014/main" xmlns="" id="{19622F7A-5560-49E6-BDF3-9F1F20B02EF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28" name="CustomShape 1" hidden="1">
          <a:extLst>
            <a:ext uri="{FF2B5EF4-FFF2-40B4-BE49-F238E27FC236}">
              <a16:creationId xmlns:a16="http://schemas.microsoft.com/office/drawing/2014/main" xmlns="" id="{8733676E-39A2-48AD-8855-059691B1602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29" name="CustomShape 1" hidden="1">
          <a:extLst>
            <a:ext uri="{FF2B5EF4-FFF2-40B4-BE49-F238E27FC236}">
              <a16:creationId xmlns:a16="http://schemas.microsoft.com/office/drawing/2014/main" xmlns="" id="{A6675E0B-5FCF-4A3E-B0EC-2915B909AB1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30" name="CustomShape 1" hidden="1">
          <a:extLst>
            <a:ext uri="{FF2B5EF4-FFF2-40B4-BE49-F238E27FC236}">
              <a16:creationId xmlns:a16="http://schemas.microsoft.com/office/drawing/2014/main" xmlns="" id="{C31398A6-794B-4658-8DC1-74577252968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31" name="CustomShape 1" hidden="1">
          <a:extLst>
            <a:ext uri="{FF2B5EF4-FFF2-40B4-BE49-F238E27FC236}">
              <a16:creationId xmlns:a16="http://schemas.microsoft.com/office/drawing/2014/main" xmlns="" id="{91D68074-5ABF-4B65-80F2-DD54FF79D90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32" name="CustomShape 1" hidden="1">
          <a:extLst>
            <a:ext uri="{FF2B5EF4-FFF2-40B4-BE49-F238E27FC236}">
              <a16:creationId xmlns:a16="http://schemas.microsoft.com/office/drawing/2014/main" xmlns="" id="{CA796DF0-5ADC-4788-A9B0-33DE59127E2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33" name="CustomShape 1" hidden="1">
          <a:extLst>
            <a:ext uri="{FF2B5EF4-FFF2-40B4-BE49-F238E27FC236}">
              <a16:creationId xmlns:a16="http://schemas.microsoft.com/office/drawing/2014/main" xmlns="" id="{D86FB529-B8B0-4C4E-9A5B-3E6D667031D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34" name="CustomShape 1" hidden="1">
          <a:extLst>
            <a:ext uri="{FF2B5EF4-FFF2-40B4-BE49-F238E27FC236}">
              <a16:creationId xmlns:a16="http://schemas.microsoft.com/office/drawing/2014/main" xmlns="" id="{7F970885-A78A-4033-A310-52E9BD58929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35" name="CustomShape 1" hidden="1">
          <a:extLst>
            <a:ext uri="{FF2B5EF4-FFF2-40B4-BE49-F238E27FC236}">
              <a16:creationId xmlns:a16="http://schemas.microsoft.com/office/drawing/2014/main" xmlns="" id="{F89DC321-2124-4B03-8CE8-3A727E75E74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36" name="CustomShape 1" hidden="1">
          <a:extLst>
            <a:ext uri="{FF2B5EF4-FFF2-40B4-BE49-F238E27FC236}">
              <a16:creationId xmlns:a16="http://schemas.microsoft.com/office/drawing/2014/main" xmlns="" id="{60639B31-3261-4489-B2EC-98B9880D549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37" name="CustomShape 1" hidden="1">
          <a:extLst>
            <a:ext uri="{FF2B5EF4-FFF2-40B4-BE49-F238E27FC236}">
              <a16:creationId xmlns:a16="http://schemas.microsoft.com/office/drawing/2014/main" xmlns="" id="{3A7C3A6D-FABA-47B8-92EA-B4EC23E4366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38" name="CustomShape 1" hidden="1">
          <a:extLst>
            <a:ext uri="{FF2B5EF4-FFF2-40B4-BE49-F238E27FC236}">
              <a16:creationId xmlns:a16="http://schemas.microsoft.com/office/drawing/2014/main" xmlns="" id="{D5B82F14-1055-4826-9FC2-E5F2042BCB9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39" name="CustomShape 1" hidden="1">
          <a:extLst>
            <a:ext uri="{FF2B5EF4-FFF2-40B4-BE49-F238E27FC236}">
              <a16:creationId xmlns:a16="http://schemas.microsoft.com/office/drawing/2014/main" xmlns="" id="{FF7EF64C-6E27-4588-B31C-43792F0A89A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40" name="CustomShape 1" hidden="1">
          <a:extLst>
            <a:ext uri="{FF2B5EF4-FFF2-40B4-BE49-F238E27FC236}">
              <a16:creationId xmlns:a16="http://schemas.microsoft.com/office/drawing/2014/main" xmlns="" id="{EAFE17A8-4807-43D3-90B1-67BDF3D0214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41" name="CustomShape 1" hidden="1">
          <a:extLst>
            <a:ext uri="{FF2B5EF4-FFF2-40B4-BE49-F238E27FC236}">
              <a16:creationId xmlns:a16="http://schemas.microsoft.com/office/drawing/2014/main" xmlns="" id="{A97E2C6A-DDBB-4E08-BF83-FE39EEAE686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42" name="CustomShape 1" hidden="1">
          <a:extLst>
            <a:ext uri="{FF2B5EF4-FFF2-40B4-BE49-F238E27FC236}">
              <a16:creationId xmlns:a16="http://schemas.microsoft.com/office/drawing/2014/main" xmlns="" id="{03915D39-8815-4A08-9ACE-D324058A51F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43" name="CustomShape 1" hidden="1">
          <a:extLst>
            <a:ext uri="{FF2B5EF4-FFF2-40B4-BE49-F238E27FC236}">
              <a16:creationId xmlns:a16="http://schemas.microsoft.com/office/drawing/2014/main" xmlns="" id="{53004A9E-F712-4159-9210-137C624072C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44" name="CustomShape 1" hidden="1">
          <a:extLst>
            <a:ext uri="{FF2B5EF4-FFF2-40B4-BE49-F238E27FC236}">
              <a16:creationId xmlns:a16="http://schemas.microsoft.com/office/drawing/2014/main" xmlns="" id="{FD626389-8130-4B85-A3C7-28A9F230A69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45" name="CustomShape 1" hidden="1">
          <a:extLst>
            <a:ext uri="{FF2B5EF4-FFF2-40B4-BE49-F238E27FC236}">
              <a16:creationId xmlns:a16="http://schemas.microsoft.com/office/drawing/2014/main" xmlns="" id="{00496462-DC8D-42D0-84E4-38EAA5D66DF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46" name="CustomShape 1" hidden="1">
          <a:extLst>
            <a:ext uri="{FF2B5EF4-FFF2-40B4-BE49-F238E27FC236}">
              <a16:creationId xmlns:a16="http://schemas.microsoft.com/office/drawing/2014/main" xmlns="" id="{28E9DBAA-9296-4658-A5BD-0FAA6822708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47" name="CustomShape 1" hidden="1">
          <a:extLst>
            <a:ext uri="{FF2B5EF4-FFF2-40B4-BE49-F238E27FC236}">
              <a16:creationId xmlns:a16="http://schemas.microsoft.com/office/drawing/2014/main" xmlns="" id="{29B95E3E-BC3C-4693-AD3C-22B34BA4A9F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48" name="CustomShape 1" hidden="1">
          <a:extLst>
            <a:ext uri="{FF2B5EF4-FFF2-40B4-BE49-F238E27FC236}">
              <a16:creationId xmlns:a16="http://schemas.microsoft.com/office/drawing/2014/main" xmlns="" id="{12997925-778B-41C1-9DBA-27BB7B0B59C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49" name="CustomShape 1" hidden="1">
          <a:extLst>
            <a:ext uri="{FF2B5EF4-FFF2-40B4-BE49-F238E27FC236}">
              <a16:creationId xmlns:a16="http://schemas.microsoft.com/office/drawing/2014/main" xmlns="" id="{DB9FF9C1-AA77-4B42-B4F1-0889C9B4A6B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50" name="CustomShape 1" hidden="1">
          <a:extLst>
            <a:ext uri="{FF2B5EF4-FFF2-40B4-BE49-F238E27FC236}">
              <a16:creationId xmlns:a16="http://schemas.microsoft.com/office/drawing/2014/main" xmlns="" id="{3CEB468C-0CE0-421B-8F2C-B53EA144304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51" name="CustomShape 1" hidden="1">
          <a:extLst>
            <a:ext uri="{FF2B5EF4-FFF2-40B4-BE49-F238E27FC236}">
              <a16:creationId xmlns:a16="http://schemas.microsoft.com/office/drawing/2014/main" xmlns="" id="{E948B42C-ECC0-4C71-B680-BE12949C4C9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52" name="CustomShape 1" hidden="1">
          <a:extLst>
            <a:ext uri="{FF2B5EF4-FFF2-40B4-BE49-F238E27FC236}">
              <a16:creationId xmlns:a16="http://schemas.microsoft.com/office/drawing/2014/main" xmlns="" id="{8952A8F3-C5BC-4067-8E6F-F129D3A98E1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53" name="CustomShape 1" hidden="1">
          <a:extLst>
            <a:ext uri="{FF2B5EF4-FFF2-40B4-BE49-F238E27FC236}">
              <a16:creationId xmlns:a16="http://schemas.microsoft.com/office/drawing/2014/main" xmlns="" id="{D4CDC7EE-D916-4316-A586-54480EE2B12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54" name="CustomShape 1" hidden="1">
          <a:extLst>
            <a:ext uri="{FF2B5EF4-FFF2-40B4-BE49-F238E27FC236}">
              <a16:creationId xmlns:a16="http://schemas.microsoft.com/office/drawing/2014/main" xmlns="" id="{637E69E2-7FE1-4DDE-8252-714D611A5EF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55" name="CustomShape 1" hidden="1">
          <a:extLst>
            <a:ext uri="{FF2B5EF4-FFF2-40B4-BE49-F238E27FC236}">
              <a16:creationId xmlns:a16="http://schemas.microsoft.com/office/drawing/2014/main" xmlns="" id="{CFA92E9E-EA18-48B6-A514-60ECE534EC9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56" name="CustomShape 1" hidden="1">
          <a:extLst>
            <a:ext uri="{FF2B5EF4-FFF2-40B4-BE49-F238E27FC236}">
              <a16:creationId xmlns:a16="http://schemas.microsoft.com/office/drawing/2014/main" xmlns="" id="{1F506B36-CBCA-48FA-852A-3350EF550CA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57" name="CustomShape 1" hidden="1">
          <a:extLst>
            <a:ext uri="{FF2B5EF4-FFF2-40B4-BE49-F238E27FC236}">
              <a16:creationId xmlns:a16="http://schemas.microsoft.com/office/drawing/2014/main" xmlns="" id="{F76DAC98-F457-4705-B8FA-FBBC6F31B66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58" name="CustomShape 1" hidden="1">
          <a:extLst>
            <a:ext uri="{FF2B5EF4-FFF2-40B4-BE49-F238E27FC236}">
              <a16:creationId xmlns:a16="http://schemas.microsoft.com/office/drawing/2014/main" xmlns="" id="{55D8E641-F514-4D0A-87D0-E8F7A807B6D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59" name="CustomShape 1" hidden="1">
          <a:extLst>
            <a:ext uri="{FF2B5EF4-FFF2-40B4-BE49-F238E27FC236}">
              <a16:creationId xmlns:a16="http://schemas.microsoft.com/office/drawing/2014/main" xmlns="" id="{5F9F340A-1D2F-45E2-BAAC-3946F79E2D3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60" name="CustomShape 1" hidden="1">
          <a:extLst>
            <a:ext uri="{FF2B5EF4-FFF2-40B4-BE49-F238E27FC236}">
              <a16:creationId xmlns:a16="http://schemas.microsoft.com/office/drawing/2014/main" xmlns="" id="{6262DDFA-D9A9-4FA2-9055-F11CDE1E011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61" name="CustomShape 1" hidden="1">
          <a:extLst>
            <a:ext uri="{FF2B5EF4-FFF2-40B4-BE49-F238E27FC236}">
              <a16:creationId xmlns:a16="http://schemas.microsoft.com/office/drawing/2014/main" xmlns="" id="{132DBC1A-F6D1-490B-992B-42EDF9C3575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62" name="CustomShape 1" hidden="1">
          <a:extLst>
            <a:ext uri="{FF2B5EF4-FFF2-40B4-BE49-F238E27FC236}">
              <a16:creationId xmlns:a16="http://schemas.microsoft.com/office/drawing/2014/main" xmlns="" id="{1B0D8167-654B-4FF5-B95B-160DC8F911C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63" name="CustomShape 1" hidden="1">
          <a:extLst>
            <a:ext uri="{FF2B5EF4-FFF2-40B4-BE49-F238E27FC236}">
              <a16:creationId xmlns:a16="http://schemas.microsoft.com/office/drawing/2014/main" xmlns="" id="{FE468AA0-05A3-44D2-8D7B-FFDE3472002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64" name="CustomShape 1" hidden="1">
          <a:extLst>
            <a:ext uri="{FF2B5EF4-FFF2-40B4-BE49-F238E27FC236}">
              <a16:creationId xmlns:a16="http://schemas.microsoft.com/office/drawing/2014/main" xmlns="" id="{43CC1D85-905E-4C2D-89BD-7DEB9D32E1D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65" name="CustomShape 1" hidden="1">
          <a:extLst>
            <a:ext uri="{FF2B5EF4-FFF2-40B4-BE49-F238E27FC236}">
              <a16:creationId xmlns:a16="http://schemas.microsoft.com/office/drawing/2014/main" xmlns="" id="{EA9454C2-C638-4273-B112-FEBADC8E86B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66" name="CustomShape 1" hidden="1">
          <a:extLst>
            <a:ext uri="{FF2B5EF4-FFF2-40B4-BE49-F238E27FC236}">
              <a16:creationId xmlns:a16="http://schemas.microsoft.com/office/drawing/2014/main" xmlns="" id="{9CE18B8F-E386-4136-8DCC-FC788A38CE5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67" name="CustomShape 1" hidden="1">
          <a:extLst>
            <a:ext uri="{FF2B5EF4-FFF2-40B4-BE49-F238E27FC236}">
              <a16:creationId xmlns:a16="http://schemas.microsoft.com/office/drawing/2014/main" xmlns="" id="{22FB66BD-D59A-44B8-891E-0B60A6A4530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68" name="CustomShape 1" hidden="1">
          <a:extLst>
            <a:ext uri="{FF2B5EF4-FFF2-40B4-BE49-F238E27FC236}">
              <a16:creationId xmlns:a16="http://schemas.microsoft.com/office/drawing/2014/main" xmlns="" id="{8B901205-B183-41A1-A08C-B57058DBAF9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69" name="CustomShape 1" hidden="1">
          <a:extLst>
            <a:ext uri="{FF2B5EF4-FFF2-40B4-BE49-F238E27FC236}">
              <a16:creationId xmlns:a16="http://schemas.microsoft.com/office/drawing/2014/main" xmlns="" id="{F7FEE66C-6A9A-4CE2-B841-CC1CFEB71B3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70" name="CustomShape 1" hidden="1">
          <a:extLst>
            <a:ext uri="{FF2B5EF4-FFF2-40B4-BE49-F238E27FC236}">
              <a16:creationId xmlns:a16="http://schemas.microsoft.com/office/drawing/2014/main" xmlns="" id="{DBDD433E-901B-4FCE-8220-E4E33EC1D66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71" name="CustomShape 1" hidden="1">
          <a:extLst>
            <a:ext uri="{FF2B5EF4-FFF2-40B4-BE49-F238E27FC236}">
              <a16:creationId xmlns:a16="http://schemas.microsoft.com/office/drawing/2014/main" xmlns="" id="{3328156D-4E34-4331-8384-E772D523E31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72" name="CustomShape 1" hidden="1">
          <a:extLst>
            <a:ext uri="{FF2B5EF4-FFF2-40B4-BE49-F238E27FC236}">
              <a16:creationId xmlns:a16="http://schemas.microsoft.com/office/drawing/2014/main" xmlns="" id="{21E5A69C-95AA-4EF9-9CF4-40F009BA778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73" name="CustomShape 1" hidden="1">
          <a:extLst>
            <a:ext uri="{FF2B5EF4-FFF2-40B4-BE49-F238E27FC236}">
              <a16:creationId xmlns:a16="http://schemas.microsoft.com/office/drawing/2014/main" xmlns="" id="{D5E42DCC-5946-4BCE-860A-C1DB60F64AF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74" name="CustomShape 1" hidden="1">
          <a:extLst>
            <a:ext uri="{FF2B5EF4-FFF2-40B4-BE49-F238E27FC236}">
              <a16:creationId xmlns:a16="http://schemas.microsoft.com/office/drawing/2014/main" xmlns="" id="{2CD8BD76-FE6B-4BAF-B9E7-0D5213877D0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75" name="CustomShape 1" hidden="1">
          <a:extLst>
            <a:ext uri="{FF2B5EF4-FFF2-40B4-BE49-F238E27FC236}">
              <a16:creationId xmlns:a16="http://schemas.microsoft.com/office/drawing/2014/main" xmlns="" id="{A8B5D943-BAF9-4F49-B422-1B63E167C13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76" name="CustomShape 1" hidden="1">
          <a:extLst>
            <a:ext uri="{FF2B5EF4-FFF2-40B4-BE49-F238E27FC236}">
              <a16:creationId xmlns:a16="http://schemas.microsoft.com/office/drawing/2014/main" xmlns="" id="{9F68EDED-1561-4E72-888A-66F988057AC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77" name="CustomShape 1" hidden="1">
          <a:extLst>
            <a:ext uri="{FF2B5EF4-FFF2-40B4-BE49-F238E27FC236}">
              <a16:creationId xmlns:a16="http://schemas.microsoft.com/office/drawing/2014/main" xmlns="" id="{4E895721-BBEB-48DD-9BDE-735B065C387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78" name="CustomShape 1" hidden="1">
          <a:extLst>
            <a:ext uri="{FF2B5EF4-FFF2-40B4-BE49-F238E27FC236}">
              <a16:creationId xmlns:a16="http://schemas.microsoft.com/office/drawing/2014/main" xmlns="" id="{E8459A07-12DD-4E23-B5E0-003964FF879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79" name="CustomShape 1" hidden="1">
          <a:extLst>
            <a:ext uri="{FF2B5EF4-FFF2-40B4-BE49-F238E27FC236}">
              <a16:creationId xmlns:a16="http://schemas.microsoft.com/office/drawing/2014/main" xmlns="" id="{36B01041-84B1-4528-8FDE-8A322A4B14A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80" name="CustomShape 1" hidden="1">
          <a:extLst>
            <a:ext uri="{FF2B5EF4-FFF2-40B4-BE49-F238E27FC236}">
              <a16:creationId xmlns:a16="http://schemas.microsoft.com/office/drawing/2014/main" xmlns="" id="{CD9DA89A-636E-446C-81D9-7E5E291C7D6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81" name="CustomShape 1" hidden="1">
          <a:extLst>
            <a:ext uri="{FF2B5EF4-FFF2-40B4-BE49-F238E27FC236}">
              <a16:creationId xmlns:a16="http://schemas.microsoft.com/office/drawing/2014/main" xmlns="" id="{5725B8DC-5284-40AC-B081-00CDB56D9C7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82" name="CustomShape 1" hidden="1">
          <a:extLst>
            <a:ext uri="{FF2B5EF4-FFF2-40B4-BE49-F238E27FC236}">
              <a16:creationId xmlns:a16="http://schemas.microsoft.com/office/drawing/2014/main" xmlns="" id="{9FEBAB28-E49D-4CB4-8ED7-A8E8A223941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83" name="CustomShape 1" hidden="1">
          <a:extLst>
            <a:ext uri="{FF2B5EF4-FFF2-40B4-BE49-F238E27FC236}">
              <a16:creationId xmlns:a16="http://schemas.microsoft.com/office/drawing/2014/main" xmlns="" id="{FCF1C0CB-AB0D-4008-9DE5-2604290525B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84" name="CustomShape 1" hidden="1">
          <a:extLst>
            <a:ext uri="{FF2B5EF4-FFF2-40B4-BE49-F238E27FC236}">
              <a16:creationId xmlns:a16="http://schemas.microsoft.com/office/drawing/2014/main" xmlns="" id="{590998B9-78C1-4E6D-A26C-771FB11C5CD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85" name="CustomShape 1" hidden="1">
          <a:extLst>
            <a:ext uri="{FF2B5EF4-FFF2-40B4-BE49-F238E27FC236}">
              <a16:creationId xmlns:a16="http://schemas.microsoft.com/office/drawing/2014/main" xmlns="" id="{06758B20-E1E3-4F22-93C0-02C42E339A8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86" name="CustomShape 1" hidden="1">
          <a:extLst>
            <a:ext uri="{FF2B5EF4-FFF2-40B4-BE49-F238E27FC236}">
              <a16:creationId xmlns:a16="http://schemas.microsoft.com/office/drawing/2014/main" xmlns="" id="{AE8EFF99-C552-43F6-8010-92403C11120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87" name="CustomShape 1" hidden="1">
          <a:extLst>
            <a:ext uri="{FF2B5EF4-FFF2-40B4-BE49-F238E27FC236}">
              <a16:creationId xmlns:a16="http://schemas.microsoft.com/office/drawing/2014/main" xmlns="" id="{E538ED52-6C8C-4EFD-99AE-BD71B77D853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88" name="CustomShape 1" hidden="1">
          <a:extLst>
            <a:ext uri="{FF2B5EF4-FFF2-40B4-BE49-F238E27FC236}">
              <a16:creationId xmlns:a16="http://schemas.microsoft.com/office/drawing/2014/main" xmlns="" id="{2A8291B7-90A8-4C68-A589-12B49CBCC71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89" name="CustomShape 1" hidden="1">
          <a:extLst>
            <a:ext uri="{FF2B5EF4-FFF2-40B4-BE49-F238E27FC236}">
              <a16:creationId xmlns:a16="http://schemas.microsoft.com/office/drawing/2014/main" xmlns="" id="{16B720EC-4BCF-4950-BC9B-DD78B81D5EC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90" name="CustomShape 1" hidden="1">
          <a:extLst>
            <a:ext uri="{FF2B5EF4-FFF2-40B4-BE49-F238E27FC236}">
              <a16:creationId xmlns:a16="http://schemas.microsoft.com/office/drawing/2014/main" xmlns="" id="{40CEFB48-EBBB-4197-8555-067BE0BAD79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91" name="CustomShape 1" hidden="1">
          <a:extLst>
            <a:ext uri="{FF2B5EF4-FFF2-40B4-BE49-F238E27FC236}">
              <a16:creationId xmlns:a16="http://schemas.microsoft.com/office/drawing/2014/main" xmlns="" id="{FAA254D5-573F-4143-9BD7-8B6BE32F1D3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92" name="CustomShape 1" hidden="1">
          <a:extLst>
            <a:ext uri="{FF2B5EF4-FFF2-40B4-BE49-F238E27FC236}">
              <a16:creationId xmlns:a16="http://schemas.microsoft.com/office/drawing/2014/main" xmlns="" id="{C76613DD-D4E0-4504-B041-D34B0D18921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93" name="CustomShape 1" hidden="1">
          <a:extLst>
            <a:ext uri="{FF2B5EF4-FFF2-40B4-BE49-F238E27FC236}">
              <a16:creationId xmlns:a16="http://schemas.microsoft.com/office/drawing/2014/main" xmlns="" id="{F061BF14-5035-4DDF-B9D6-AE59343D47D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94" name="CustomShape 1" hidden="1">
          <a:extLst>
            <a:ext uri="{FF2B5EF4-FFF2-40B4-BE49-F238E27FC236}">
              <a16:creationId xmlns:a16="http://schemas.microsoft.com/office/drawing/2014/main" xmlns="" id="{043AB02D-674E-4B04-AD12-9564DC71B38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95" name="CustomShape 1" hidden="1">
          <a:extLst>
            <a:ext uri="{FF2B5EF4-FFF2-40B4-BE49-F238E27FC236}">
              <a16:creationId xmlns:a16="http://schemas.microsoft.com/office/drawing/2014/main" xmlns="" id="{C2CADF8E-B2A5-4EAC-85F9-A3692B93587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96" name="CustomShape 1" hidden="1">
          <a:extLst>
            <a:ext uri="{FF2B5EF4-FFF2-40B4-BE49-F238E27FC236}">
              <a16:creationId xmlns:a16="http://schemas.microsoft.com/office/drawing/2014/main" xmlns="" id="{8A75001F-C5BD-443A-B533-482585E0D62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97" name="CustomShape 1" hidden="1">
          <a:extLst>
            <a:ext uri="{FF2B5EF4-FFF2-40B4-BE49-F238E27FC236}">
              <a16:creationId xmlns:a16="http://schemas.microsoft.com/office/drawing/2014/main" xmlns="" id="{75C63335-9B44-41FF-87A7-8938911A4B1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98" name="CustomShape 1" hidden="1">
          <a:extLst>
            <a:ext uri="{FF2B5EF4-FFF2-40B4-BE49-F238E27FC236}">
              <a16:creationId xmlns:a16="http://schemas.microsoft.com/office/drawing/2014/main" xmlns="" id="{E84FDFC9-877A-4761-B0C7-C4CA5725737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599" name="CustomShape 1" hidden="1">
          <a:extLst>
            <a:ext uri="{FF2B5EF4-FFF2-40B4-BE49-F238E27FC236}">
              <a16:creationId xmlns:a16="http://schemas.microsoft.com/office/drawing/2014/main" xmlns="" id="{ADB9B610-70C3-466D-B27A-A17044A2106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600" name="CustomShape 1" hidden="1">
          <a:extLst>
            <a:ext uri="{FF2B5EF4-FFF2-40B4-BE49-F238E27FC236}">
              <a16:creationId xmlns:a16="http://schemas.microsoft.com/office/drawing/2014/main" xmlns="" id="{394BDB2E-D93A-44D5-A79C-40FF8253D57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601" name="CustomShape 1" hidden="1">
          <a:extLst>
            <a:ext uri="{FF2B5EF4-FFF2-40B4-BE49-F238E27FC236}">
              <a16:creationId xmlns:a16="http://schemas.microsoft.com/office/drawing/2014/main" xmlns="" id="{0C1E1449-5A3A-4055-961B-24CC114FD47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602" name="CustomShape 1" hidden="1">
          <a:extLst>
            <a:ext uri="{FF2B5EF4-FFF2-40B4-BE49-F238E27FC236}">
              <a16:creationId xmlns:a16="http://schemas.microsoft.com/office/drawing/2014/main" xmlns="" id="{4F2A536E-72D2-42A3-BAD0-62ABFA943A3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603" name="CustomShape 1" hidden="1">
          <a:extLst>
            <a:ext uri="{FF2B5EF4-FFF2-40B4-BE49-F238E27FC236}">
              <a16:creationId xmlns:a16="http://schemas.microsoft.com/office/drawing/2014/main" xmlns="" id="{85FC4D21-3F6C-4F9A-87F0-6A34FD16F8F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604" name="CustomShape 1" hidden="1">
          <a:extLst>
            <a:ext uri="{FF2B5EF4-FFF2-40B4-BE49-F238E27FC236}">
              <a16:creationId xmlns:a16="http://schemas.microsoft.com/office/drawing/2014/main" xmlns="" id="{B9970FAF-A3E8-4488-9DF1-2249128D98C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605" name="CustomShape 1" hidden="1">
          <a:extLst>
            <a:ext uri="{FF2B5EF4-FFF2-40B4-BE49-F238E27FC236}">
              <a16:creationId xmlns:a16="http://schemas.microsoft.com/office/drawing/2014/main" xmlns="" id="{6139E369-5390-4982-975F-71996FE263F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606" name="CustomShape 1" hidden="1">
          <a:extLst>
            <a:ext uri="{FF2B5EF4-FFF2-40B4-BE49-F238E27FC236}">
              <a16:creationId xmlns:a16="http://schemas.microsoft.com/office/drawing/2014/main" xmlns="" id="{3CCCBAAE-21A5-4FA5-A7A2-BF9DE4FCAE9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607" name="CustomShape 1" hidden="1">
          <a:extLst>
            <a:ext uri="{FF2B5EF4-FFF2-40B4-BE49-F238E27FC236}">
              <a16:creationId xmlns:a16="http://schemas.microsoft.com/office/drawing/2014/main" xmlns="" id="{18DDD644-7F21-4D2D-88E4-68FF3F6C54D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608" name="CustomShape 1" hidden="1">
          <a:extLst>
            <a:ext uri="{FF2B5EF4-FFF2-40B4-BE49-F238E27FC236}">
              <a16:creationId xmlns:a16="http://schemas.microsoft.com/office/drawing/2014/main" xmlns="" id="{C61B007B-1DE3-4D29-A6D7-8E1459A8E93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609" name="CustomShape 1" hidden="1">
          <a:extLst>
            <a:ext uri="{FF2B5EF4-FFF2-40B4-BE49-F238E27FC236}">
              <a16:creationId xmlns:a16="http://schemas.microsoft.com/office/drawing/2014/main" xmlns="" id="{EAC9A025-47F6-4725-8914-D9684961C6D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610" name="CustomShape 1" hidden="1">
          <a:extLst>
            <a:ext uri="{FF2B5EF4-FFF2-40B4-BE49-F238E27FC236}">
              <a16:creationId xmlns:a16="http://schemas.microsoft.com/office/drawing/2014/main" xmlns="" id="{5147EEFD-EE38-4A35-9D21-44ADF0871AD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611" name="CustomShape 1" hidden="1">
          <a:extLst>
            <a:ext uri="{FF2B5EF4-FFF2-40B4-BE49-F238E27FC236}">
              <a16:creationId xmlns:a16="http://schemas.microsoft.com/office/drawing/2014/main" xmlns="" id="{B3D8D510-1C69-42D1-B733-CCA9D4379B5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52</xdr:row>
      <xdr:rowOff>108857</xdr:rowOff>
    </xdr:to>
    <xdr:sp macro="" textlink="">
      <xdr:nvSpPr>
        <xdr:cNvPr id="612" name="CustomShape 1" hidden="1">
          <a:extLst>
            <a:ext uri="{FF2B5EF4-FFF2-40B4-BE49-F238E27FC236}">
              <a16:creationId xmlns:a16="http://schemas.microsoft.com/office/drawing/2014/main" xmlns="" id="{973E60E8-6D41-42ED-A4FE-9AAD1E50BCD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13" name="CustomShape 1" hidden="1">
          <a:extLst>
            <a:ext uri="{FF2B5EF4-FFF2-40B4-BE49-F238E27FC236}">
              <a16:creationId xmlns:a16="http://schemas.microsoft.com/office/drawing/2014/main" xmlns="" id="{66256213-C38C-4DB2-88D6-F3CB90F3E3C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14" name="CustomShape 1" hidden="1">
          <a:extLst>
            <a:ext uri="{FF2B5EF4-FFF2-40B4-BE49-F238E27FC236}">
              <a16:creationId xmlns:a16="http://schemas.microsoft.com/office/drawing/2014/main" xmlns="" id="{32C6D958-9BDE-4976-8D4D-57AB558091E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15" name="CustomShape 1" hidden="1">
          <a:extLst>
            <a:ext uri="{FF2B5EF4-FFF2-40B4-BE49-F238E27FC236}">
              <a16:creationId xmlns:a16="http://schemas.microsoft.com/office/drawing/2014/main" xmlns="" id="{5812D7FC-AA07-4854-B97A-42E190A9372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16" name="CustomShape 1" hidden="1">
          <a:extLst>
            <a:ext uri="{FF2B5EF4-FFF2-40B4-BE49-F238E27FC236}">
              <a16:creationId xmlns:a16="http://schemas.microsoft.com/office/drawing/2014/main" xmlns="" id="{56E7838B-A5B6-4776-BB7F-B0AF505A317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17" name="CustomShape 1" hidden="1">
          <a:extLst>
            <a:ext uri="{FF2B5EF4-FFF2-40B4-BE49-F238E27FC236}">
              <a16:creationId xmlns:a16="http://schemas.microsoft.com/office/drawing/2014/main" xmlns="" id="{789889CE-A433-402F-8B55-AEE1ED9611C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18" name="CustomShape 1" hidden="1">
          <a:extLst>
            <a:ext uri="{FF2B5EF4-FFF2-40B4-BE49-F238E27FC236}">
              <a16:creationId xmlns:a16="http://schemas.microsoft.com/office/drawing/2014/main" xmlns="" id="{BDD8F1C8-7A83-41D0-AC90-DF230FAC215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19" name="CustomShape 1" hidden="1">
          <a:extLst>
            <a:ext uri="{FF2B5EF4-FFF2-40B4-BE49-F238E27FC236}">
              <a16:creationId xmlns:a16="http://schemas.microsoft.com/office/drawing/2014/main" xmlns="" id="{A11D6431-8566-4BA3-A366-62EE0D0FE73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20" name="CustomShape 1" hidden="1">
          <a:extLst>
            <a:ext uri="{FF2B5EF4-FFF2-40B4-BE49-F238E27FC236}">
              <a16:creationId xmlns:a16="http://schemas.microsoft.com/office/drawing/2014/main" xmlns="" id="{D162B0C7-8FA3-4BEB-B0E3-8DDB7990E28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21" name="CustomShape 1" hidden="1">
          <a:extLst>
            <a:ext uri="{FF2B5EF4-FFF2-40B4-BE49-F238E27FC236}">
              <a16:creationId xmlns:a16="http://schemas.microsoft.com/office/drawing/2014/main" xmlns="" id="{DBDF7C7E-B557-48D7-A91E-7DCE87A6DF0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22" name="CustomShape 1" hidden="1">
          <a:extLst>
            <a:ext uri="{FF2B5EF4-FFF2-40B4-BE49-F238E27FC236}">
              <a16:creationId xmlns:a16="http://schemas.microsoft.com/office/drawing/2014/main" xmlns="" id="{B905C1EA-39D1-4F4A-B7C3-9600017F162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23" name="CustomShape 1" hidden="1">
          <a:extLst>
            <a:ext uri="{FF2B5EF4-FFF2-40B4-BE49-F238E27FC236}">
              <a16:creationId xmlns:a16="http://schemas.microsoft.com/office/drawing/2014/main" xmlns="" id="{FC662DE0-0C19-4852-82C8-D526CE99569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24" name="CustomShape 1" hidden="1">
          <a:extLst>
            <a:ext uri="{FF2B5EF4-FFF2-40B4-BE49-F238E27FC236}">
              <a16:creationId xmlns:a16="http://schemas.microsoft.com/office/drawing/2014/main" xmlns="" id="{29C8E41F-6A48-4D84-8DAD-5322A60A304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25" name="CustomShape 1" hidden="1">
          <a:extLst>
            <a:ext uri="{FF2B5EF4-FFF2-40B4-BE49-F238E27FC236}">
              <a16:creationId xmlns:a16="http://schemas.microsoft.com/office/drawing/2014/main" xmlns="" id="{1D0F51A0-8989-4BE5-BE8A-3ED7EE54763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26" name="CustomShape 1" hidden="1">
          <a:extLst>
            <a:ext uri="{FF2B5EF4-FFF2-40B4-BE49-F238E27FC236}">
              <a16:creationId xmlns:a16="http://schemas.microsoft.com/office/drawing/2014/main" xmlns="" id="{FA01AE87-AE8E-453F-BCE1-F76224E4BE0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27" name="CustomShape 1" hidden="1">
          <a:extLst>
            <a:ext uri="{FF2B5EF4-FFF2-40B4-BE49-F238E27FC236}">
              <a16:creationId xmlns:a16="http://schemas.microsoft.com/office/drawing/2014/main" xmlns="" id="{D6FDF32B-C589-430A-B455-99CF8040CC6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28" name="CustomShape 1" hidden="1">
          <a:extLst>
            <a:ext uri="{FF2B5EF4-FFF2-40B4-BE49-F238E27FC236}">
              <a16:creationId xmlns:a16="http://schemas.microsoft.com/office/drawing/2014/main" xmlns="" id="{EE46AD72-E41C-4D6B-987F-2DA2C45D1A3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29" name="CustomShape 1" hidden="1">
          <a:extLst>
            <a:ext uri="{FF2B5EF4-FFF2-40B4-BE49-F238E27FC236}">
              <a16:creationId xmlns:a16="http://schemas.microsoft.com/office/drawing/2014/main" xmlns="" id="{2D8F9FAA-32B1-49BB-9AA1-963D7FBE2E9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30" name="CustomShape 1" hidden="1">
          <a:extLst>
            <a:ext uri="{FF2B5EF4-FFF2-40B4-BE49-F238E27FC236}">
              <a16:creationId xmlns:a16="http://schemas.microsoft.com/office/drawing/2014/main" xmlns="" id="{AD291848-A5D9-428A-BB6B-3E9888C4AF9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31" name="CustomShape 1" hidden="1">
          <a:extLst>
            <a:ext uri="{FF2B5EF4-FFF2-40B4-BE49-F238E27FC236}">
              <a16:creationId xmlns:a16="http://schemas.microsoft.com/office/drawing/2014/main" xmlns="" id="{D6EA7DBD-FCE6-4075-A97D-27A9D610260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32" name="CustomShape 1" hidden="1">
          <a:extLst>
            <a:ext uri="{FF2B5EF4-FFF2-40B4-BE49-F238E27FC236}">
              <a16:creationId xmlns:a16="http://schemas.microsoft.com/office/drawing/2014/main" xmlns="" id="{59F108A1-0429-4AA7-9F69-4CABAB46C13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33" name="CustomShape 1" hidden="1">
          <a:extLst>
            <a:ext uri="{FF2B5EF4-FFF2-40B4-BE49-F238E27FC236}">
              <a16:creationId xmlns:a16="http://schemas.microsoft.com/office/drawing/2014/main" xmlns="" id="{4C1BD66F-FE55-403C-AA84-DC66FE4E3AC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34" name="CustomShape 1" hidden="1">
          <a:extLst>
            <a:ext uri="{FF2B5EF4-FFF2-40B4-BE49-F238E27FC236}">
              <a16:creationId xmlns:a16="http://schemas.microsoft.com/office/drawing/2014/main" xmlns="" id="{42DEF5C8-2554-4627-A9CF-5BA786A3892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35" name="CustomShape 1" hidden="1">
          <a:extLst>
            <a:ext uri="{FF2B5EF4-FFF2-40B4-BE49-F238E27FC236}">
              <a16:creationId xmlns:a16="http://schemas.microsoft.com/office/drawing/2014/main" xmlns="" id="{10ABDF1F-175D-4B69-99EA-082F206C1A5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36" name="CustomShape 1" hidden="1">
          <a:extLst>
            <a:ext uri="{FF2B5EF4-FFF2-40B4-BE49-F238E27FC236}">
              <a16:creationId xmlns:a16="http://schemas.microsoft.com/office/drawing/2014/main" xmlns="" id="{DF7E0139-CE0C-49C0-9D5F-AE584BCC824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37" name="CustomShape 1" hidden="1">
          <a:extLst>
            <a:ext uri="{FF2B5EF4-FFF2-40B4-BE49-F238E27FC236}">
              <a16:creationId xmlns:a16="http://schemas.microsoft.com/office/drawing/2014/main" xmlns="" id="{F2CDF252-7F36-408D-BA8F-2D975C99028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38" name="CustomShape 1" hidden="1">
          <a:extLst>
            <a:ext uri="{FF2B5EF4-FFF2-40B4-BE49-F238E27FC236}">
              <a16:creationId xmlns:a16="http://schemas.microsoft.com/office/drawing/2014/main" xmlns="" id="{D54065A4-90F0-45BE-862C-DCE596E8FC9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39" name="CustomShape 1" hidden="1">
          <a:extLst>
            <a:ext uri="{FF2B5EF4-FFF2-40B4-BE49-F238E27FC236}">
              <a16:creationId xmlns:a16="http://schemas.microsoft.com/office/drawing/2014/main" xmlns="" id="{5058CA64-9607-4766-A3F3-A62A043E63B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40" name="CustomShape 1" hidden="1">
          <a:extLst>
            <a:ext uri="{FF2B5EF4-FFF2-40B4-BE49-F238E27FC236}">
              <a16:creationId xmlns:a16="http://schemas.microsoft.com/office/drawing/2014/main" xmlns="" id="{196F49D7-F823-48B0-82A5-3A9767F0CE8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41" name="CustomShape 1" hidden="1">
          <a:extLst>
            <a:ext uri="{FF2B5EF4-FFF2-40B4-BE49-F238E27FC236}">
              <a16:creationId xmlns:a16="http://schemas.microsoft.com/office/drawing/2014/main" xmlns="" id="{565E698A-07EE-4CC8-8408-FD0F2C6D711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42" name="CustomShape 1" hidden="1">
          <a:extLst>
            <a:ext uri="{FF2B5EF4-FFF2-40B4-BE49-F238E27FC236}">
              <a16:creationId xmlns:a16="http://schemas.microsoft.com/office/drawing/2014/main" xmlns="" id="{CED057B5-D3CE-4659-8254-D3B17C2C62D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43" name="CustomShape 1" hidden="1">
          <a:extLst>
            <a:ext uri="{FF2B5EF4-FFF2-40B4-BE49-F238E27FC236}">
              <a16:creationId xmlns:a16="http://schemas.microsoft.com/office/drawing/2014/main" xmlns="" id="{ECDF42C2-56D8-4B20-AA28-909BC240312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44" name="CustomShape 1" hidden="1">
          <a:extLst>
            <a:ext uri="{FF2B5EF4-FFF2-40B4-BE49-F238E27FC236}">
              <a16:creationId xmlns:a16="http://schemas.microsoft.com/office/drawing/2014/main" xmlns="" id="{9145CEBC-3BF2-49C7-B27F-7B6FAD19747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45" name="CustomShape 1" hidden="1">
          <a:extLst>
            <a:ext uri="{FF2B5EF4-FFF2-40B4-BE49-F238E27FC236}">
              <a16:creationId xmlns:a16="http://schemas.microsoft.com/office/drawing/2014/main" xmlns="" id="{8CB92A57-8775-4B07-85D7-5F68DA76475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46" name="CustomShape 1" hidden="1">
          <a:extLst>
            <a:ext uri="{FF2B5EF4-FFF2-40B4-BE49-F238E27FC236}">
              <a16:creationId xmlns:a16="http://schemas.microsoft.com/office/drawing/2014/main" xmlns="" id="{8C906D12-2FE1-48D4-B646-B8ACE457233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47" name="CustomShape 1" hidden="1">
          <a:extLst>
            <a:ext uri="{FF2B5EF4-FFF2-40B4-BE49-F238E27FC236}">
              <a16:creationId xmlns:a16="http://schemas.microsoft.com/office/drawing/2014/main" xmlns="" id="{F61EE4C3-124B-48B3-8839-D7A2FE9E73D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48" name="CustomShape 1" hidden="1">
          <a:extLst>
            <a:ext uri="{FF2B5EF4-FFF2-40B4-BE49-F238E27FC236}">
              <a16:creationId xmlns:a16="http://schemas.microsoft.com/office/drawing/2014/main" xmlns="" id="{12E22EA3-0D84-4CCD-9A46-5BA170881CC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49" name="CustomShape 1" hidden="1">
          <a:extLst>
            <a:ext uri="{FF2B5EF4-FFF2-40B4-BE49-F238E27FC236}">
              <a16:creationId xmlns:a16="http://schemas.microsoft.com/office/drawing/2014/main" xmlns="" id="{46A1278C-65C1-468B-979F-A70E0566B70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50" name="CustomShape 1" hidden="1">
          <a:extLst>
            <a:ext uri="{FF2B5EF4-FFF2-40B4-BE49-F238E27FC236}">
              <a16:creationId xmlns:a16="http://schemas.microsoft.com/office/drawing/2014/main" xmlns="" id="{D6EF04B1-6783-481A-AA47-3F05C318BB5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51" name="CustomShape 1" hidden="1">
          <a:extLst>
            <a:ext uri="{FF2B5EF4-FFF2-40B4-BE49-F238E27FC236}">
              <a16:creationId xmlns:a16="http://schemas.microsoft.com/office/drawing/2014/main" xmlns="" id="{BEA2A2FB-146A-4C2F-9107-824D0364FFF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52" name="CustomShape 1" hidden="1">
          <a:extLst>
            <a:ext uri="{FF2B5EF4-FFF2-40B4-BE49-F238E27FC236}">
              <a16:creationId xmlns:a16="http://schemas.microsoft.com/office/drawing/2014/main" xmlns="" id="{A6BD0D9F-FECE-4165-9F1E-79FD5A98A7D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53" name="CustomShape 1" hidden="1">
          <a:extLst>
            <a:ext uri="{FF2B5EF4-FFF2-40B4-BE49-F238E27FC236}">
              <a16:creationId xmlns:a16="http://schemas.microsoft.com/office/drawing/2014/main" xmlns="" id="{2AC6EF2C-BA30-401F-AD5B-D471180F7E0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54" name="CustomShape 1" hidden="1">
          <a:extLst>
            <a:ext uri="{FF2B5EF4-FFF2-40B4-BE49-F238E27FC236}">
              <a16:creationId xmlns:a16="http://schemas.microsoft.com/office/drawing/2014/main" xmlns="" id="{E81C39AE-4974-428C-929D-67DD01C7800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55" name="CustomShape 1" hidden="1">
          <a:extLst>
            <a:ext uri="{FF2B5EF4-FFF2-40B4-BE49-F238E27FC236}">
              <a16:creationId xmlns:a16="http://schemas.microsoft.com/office/drawing/2014/main" xmlns="" id="{C4F7F644-F9DC-4E03-868D-95EF297C893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56" name="CustomShape 1" hidden="1">
          <a:extLst>
            <a:ext uri="{FF2B5EF4-FFF2-40B4-BE49-F238E27FC236}">
              <a16:creationId xmlns:a16="http://schemas.microsoft.com/office/drawing/2014/main" xmlns="" id="{2B4DC273-38CF-48A8-B956-23238F7ADA6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57" name="CustomShape 1" hidden="1">
          <a:extLst>
            <a:ext uri="{FF2B5EF4-FFF2-40B4-BE49-F238E27FC236}">
              <a16:creationId xmlns:a16="http://schemas.microsoft.com/office/drawing/2014/main" xmlns="" id="{55E984D4-96AB-41B0-84A0-79582EEA885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58" name="CustomShape 1" hidden="1">
          <a:extLst>
            <a:ext uri="{FF2B5EF4-FFF2-40B4-BE49-F238E27FC236}">
              <a16:creationId xmlns:a16="http://schemas.microsoft.com/office/drawing/2014/main" xmlns="" id="{DB75B751-CEE8-4272-A744-B514ADF65C8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59" name="CustomShape 1" hidden="1">
          <a:extLst>
            <a:ext uri="{FF2B5EF4-FFF2-40B4-BE49-F238E27FC236}">
              <a16:creationId xmlns:a16="http://schemas.microsoft.com/office/drawing/2014/main" xmlns="" id="{E8DC4518-1291-4211-90D6-C02A6397135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60" name="CustomShape 1" hidden="1">
          <a:extLst>
            <a:ext uri="{FF2B5EF4-FFF2-40B4-BE49-F238E27FC236}">
              <a16:creationId xmlns:a16="http://schemas.microsoft.com/office/drawing/2014/main" xmlns="" id="{B048B33D-DE6D-46C1-8DED-383BB9AEF4B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61" name="CustomShape 1" hidden="1">
          <a:extLst>
            <a:ext uri="{FF2B5EF4-FFF2-40B4-BE49-F238E27FC236}">
              <a16:creationId xmlns:a16="http://schemas.microsoft.com/office/drawing/2014/main" xmlns="" id="{E2DD1536-40A6-40AD-A822-2C4EE34B4F1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62" name="CustomShape 1" hidden="1">
          <a:extLst>
            <a:ext uri="{FF2B5EF4-FFF2-40B4-BE49-F238E27FC236}">
              <a16:creationId xmlns:a16="http://schemas.microsoft.com/office/drawing/2014/main" xmlns="" id="{CFCC790E-60BD-4408-8504-1CDACEB1ED7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63" name="CustomShape 1" hidden="1">
          <a:extLst>
            <a:ext uri="{FF2B5EF4-FFF2-40B4-BE49-F238E27FC236}">
              <a16:creationId xmlns:a16="http://schemas.microsoft.com/office/drawing/2014/main" xmlns="" id="{48C34CE7-F0A7-4E37-9EB1-A5D36E72070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64" name="CustomShape 1" hidden="1">
          <a:extLst>
            <a:ext uri="{FF2B5EF4-FFF2-40B4-BE49-F238E27FC236}">
              <a16:creationId xmlns:a16="http://schemas.microsoft.com/office/drawing/2014/main" xmlns="" id="{EB91DCAE-36AA-4630-AD9F-B47825D34C1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65" name="CustomShape 1" hidden="1">
          <a:extLst>
            <a:ext uri="{FF2B5EF4-FFF2-40B4-BE49-F238E27FC236}">
              <a16:creationId xmlns:a16="http://schemas.microsoft.com/office/drawing/2014/main" xmlns="" id="{174AF8BB-2B2A-42A1-B724-85AC912A5D6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66" name="CustomShape 1" hidden="1">
          <a:extLst>
            <a:ext uri="{FF2B5EF4-FFF2-40B4-BE49-F238E27FC236}">
              <a16:creationId xmlns:a16="http://schemas.microsoft.com/office/drawing/2014/main" xmlns="" id="{A0ADDEB0-7882-4675-8991-2250AE9FE8A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67" name="CustomShape 1" hidden="1">
          <a:extLst>
            <a:ext uri="{FF2B5EF4-FFF2-40B4-BE49-F238E27FC236}">
              <a16:creationId xmlns:a16="http://schemas.microsoft.com/office/drawing/2014/main" xmlns="" id="{B403B0FC-0340-4167-87CC-C99F972CF3F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68" name="CustomShape 1" hidden="1">
          <a:extLst>
            <a:ext uri="{FF2B5EF4-FFF2-40B4-BE49-F238E27FC236}">
              <a16:creationId xmlns:a16="http://schemas.microsoft.com/office/drawing/2014/main" xmlns="" id="{813A0398-6AE1-472A-B609-AC654A2C2BF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69" name="CustomShape 1" hidden="1">
          <a:extLst>
            <a:ext uri="{FF2B5EF4-FFF2-40B4-BE49-F238E27FC236}">
              <a16:creationId xmlns:a16="http://schemas.microsoft.com/office/drawing/2014/main" xmlns="" id="{6AD85A86-617E-4447-96D3-F4A8D18FB16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70" name="CustomShape 1" hidden="1">
          <a:extLst>
            <a:ext uri="{FF2B5EF4-FFF2-40B4-BE49-F238E27FC236}">
              <a16:creationId xmlns:a16="http://schemas.microsoft.com/office/drawing/2014/main" xmlns="" id="{305DB329-3CA8-4E6E-9074-4CC55CBF5A8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71" name="CustomShape 1" hidden="1">
          <a:extLst>
            <a:ext uri="{FF2B5EF4-FFF2-40B4-BE49-F238E27FC236}">
              <a16:creationId xmlns:a16="http://schemas.microsoft.com/office/drawing/2014/main" xmlns="" id="{6A362986-0375-4903-BA7E-A546BF3E7B7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72" name="CustomShape 1" hidden="1">
          <a:extLst>
            <a:ext uri="{FF2B5EF4-FFF2-40B4-BE49-F238E27FC236}">
              <a16:creationId xmlns:a16="http://schemas.microsoft.com/office/drawing/2014/main" xmlns="" id="{F5166896-A1BA-4419-A925-9EE589DFD22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73" name="CustomShape 1" hidden="1">
          <a:extLst>
            <a:ext uri="{FF2B5EF4-FFF2-40B4-BE49-F238E27FC236}">
              <a16:creationId xmlns:a16="http://schemas.microsoft.com/office/drawing/2014/main" xmlns="" id="{A78128EC-9326-4A5C-88C3-1257B0B867A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74" name="CustomShape 1" hidden="1">
          <a:extLst>
            <a:ext uri="{FF2B5EF4-FFF2-40B4-BE49-F238E27FC236}">
              <a16:creationId xmlns:a16="http://schemas.microsoft.com/office/drawing/2014/main" xmlns="" id="{794BE240-31B8-438A-A712-DC5AAA4202F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75" name="CustomShape 1" hidden="1">
          <a:extLst>
            <a:ext uri="{FF2B5EF4-FFF2-40B4-BE49-F238E27FC236}">
              <a16:creationId xmlns:a16="http://schemas.microsoft.com/office/drawing/2014/main" xmlns="" id="{EB4A7AB2-B787-4722-9B21-7F6F6A309C6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76" name="CustomShape 1" hidden="1">
          <a:extLst>
            <a:ext uri="{FF2B5EF4-FFF2-40B4-BE49-F238E27FC236}">
              <a16:creationId xmlns:a16="http://schemas.microsoft.com/office/drawing/2014/main" xmlns="" id="{CF8EF6A8-CA94-4475-8E5F-98A923611F3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77" name="CustomShape 1" hidden="1">
          <a:extLst>
            <a:ext uri="{FF2B5EF4-FFF2-40B4-BE49-F238E27FC236}">
              <a16:creationId xmlns:a16="http://schemas.microsoft.com/office/drawing/2014/main" xmlns="" id="{9675EDF7-7237-4FE5-A6C1-77AEA00A001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78" name="CustomShape 1" hidden="1">
          <a:extLst>
            <a:ext uri="{FF2B5EF4-FFF2-40B4-BE49-F238E27FC236}">
              <a16:creationId xmlns:a16="http://schemas.microsoft.com/office/drawing/2014/main" xmlns="" id="{9417293E-3F87-4BCE-9554-8273B3B4D65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79" name="CustomShape 1" hidden="1">
          <a:extLst>
            <a:ext uri="{FF2B5EF4-FFF2-40B4-BE49-F238E27FC236}">
              <a16:creationId xmlns:a16="http://schemas.microsoft.com/office/drawing/2014/main" xmlns="" id="{8DDE4894-49D4-455D-BAAC-60E6793997F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80" name="CustomShape 1" hidden="1">
          <a:extLst>
            <a:ext uri="{FF2B5EF4-FFF2-40B4-BE49-F238E27FC236}">
              <a16:creationId xmlns:a16="http://schemas.microsoft.com/office/drawing/2014/main" xmlns="" id="{931B507E-419F-4DEE-BA39-E126376B266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81" name="CustomShape 1" hidden="1">
          <a:extLst>
            <a:ext uri="{FF2B5EF4-FFF2-40B4-BE49-F238E27FC236}">
              <a16:creationId xmlns:a16="http://schemas.microsoft.com/office/drawing/2014/main" xmlns="" id="{A13046B6-BD49-4807-9F1F-3EC5D32C510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82" name="CustomShape 1" hidden="1">
          <a:extLst>
            <a:ext uri="{FF2B5EF4-FFF2-40B4-BE49-F238E27FC236}">
              <a16:creationId xmlns:a16="http://schemas.microsoft.com/office/drawing/2014/main" xmlns="" id="{4F62D458-F8BD-4AF3-BCB7-A7AC8860655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83" name="CustomShape 1" hidden="1">
          <a:extLst>
            <a:ext uri="{FF2B5EF4-FFF2-40B4-BE49-F238E27FC236}">
              <a16:creationId xmlns:a16="http://schemas.microsoft.com/office/drawing/2014/main" xmlns="" id="{31879950-1FC3-4640-80B9-2C58C4F7257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84" name="CustomShape 1" hidden="1">
          <a:extLst>
            <a:ext uri="{FF2B5EF4-FFF2-40B4-BE49-F238E27FC236}">
              <a16:creationId xmlns:a16="http://schemas.microsoft.com/office/drawing/2014/main" xmlns="" id="{43D543AE-4A2C-4600-A6F2-3612148BE90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85" name="CustomShape 1" hidden="1">
          <a:extLst>
            <a:ext uri="{FF2B5EF4-FFF2-40B4-BE49-F238E27FC236}">
              <a16:creationId xmlns:a16="http://schemas.microsoft.com/office/drawing/2014/main" xmlns="" id="{B8B2F03B-B3D7-4134-BFF2-865FB2481BC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86" name="CustomShape 1" hidden="1">
          <a:extLst>
            <a:ext uri="{FF2B5EF4-FFF2-40B4-BE49-F238E27FC236}">
              <a16:creationId xmlns:a16="http://schemas.microsoft.com/office/drawing/2014/main" xmlns="" id="{E07B3EBA-AB4A-4D3B-BFFE-A898414BE7D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87" name="CustomShape 1" hidden="1">
          <a:extLst>
            <a:ext uri="{FF2B5EF4-FFF2-40B4-BE49-F238E27FC236}">
              <a16:creationId xmlns:a16="http://schemas.microsoft.com/office/drawing/2014/main" xmlns="" id="{78B2F40F-A872-47D6-8DD6-B8B8F6EFF63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88" name="CustomShape 1" hidden="1">
          <a:extLst>
            <a:ext uri="{FF2B5EF4-FFF2-40B4-BE49-F238E27FC236}">
              <a16:creationId xmlns:a16="http://schemas.microsoft.com/office/drawing/2014/main" xmlns="" id="{447CCDA3-0A9E-41E4-81D8-85B6E9D89DC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89" name="CustomShape 1" hidden="1">
          <a:extLst>
            <a:ext uri="{FF2B5EF4-FFF2-40B4-BE49-F238E27FC236}">
              <a16:creationId xmlns:a16="http://schemas.microsoft.com/office/drawing/2014/main" xmlns="" id="{43B265D1-6D77-45D7-8005-C404A80E985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90" name="CustomShape 1" hidden="1">
          <a:extLst>
            <a:ext uri="{FF2B5EF4-FFF2-40B4-BE49-F238E27FC236}">
              <a16:creationId xmlns:a16="http://schemas.microsoft.com/office/drawing/2014/main" xmlns="" id="{8154B3D3-7B5B-46A4-BFD9-F611D55FC8B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91" name="CustomShape 1" hidden="1">
          <a:extLst>
            <a:ext uri="{FF2B5EF4-FFF2-40B4-BE49-F238E27FC236}">
              <a16:creationId xmlns:a16="http://schemas.microsoft.com/office/drawing/2014/main" xmlns="" id="{24BEBCDC-EF58-40C4-A32A-A7E55C4FC1A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92" name="CustomShape 1" hidden="1">
          <a:extLst>
            <a:ext uri="{FF2B5EF4-FFF2-40B4-BE49-F238E27FC236}">
              <a16:creationId xmlns:a16="http://schemas.microsoft.com/office/drawing/2014/main" xmlns="" id="{2B198529-79B0-43AD-AA03-E044B67952F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93" name="CustomShape 1" hidden="1">
          <a:extLst>
            <a:ext uri="{FF2B5EF4-FFF2-40B4-BE49-F238E27FC236}">
              <a16:creationId xmlns:a16="http://schemas.microsoft.com/office/drawing/2014/main" xmlns="" id="{98ED9983-3E0A-4003-A73C-861648AEB03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94" name="CustomShape 1" hidden="1">
          <a:extLst>
            <a:ext uri="{FF2B5EF4-FFF2-40B4-BE49-F238E27FC236}">
              <a16:creationId xmlns:a16="http://schemas.microsoft.com/office/drawing/2014/main" xmlns="" id="{12DBA551-8879-45FB-B424-EDB2F368C60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95" name="CustomShape 1" hidden="1">
          <a:extLst>
            <a:ext uri="{FF2B5EF4-FFF2-40B4-BE49-F238E27FC236}">
              <a16:creationId xmlns:a16="http://schemas.microsoft.com/office/drawing/2014/main" xmlns="" id="{3FB2677E-2837-4239-B101-57D9D5C549E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96" name="CustomShape 1" hidden="1">
          <a:extLst>
            <a:ext uri="{FF2B5EF4-FFF2-40B4-BE49-F238E27FC236}">
              <a16:creationId xmlns:a16="http://schemas.microsoft.com/office/drawing/2014/main" xmlns="" id="{92AF1C89-EA9F-4B20-A699-CE90F362F4C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97" name="CustomShape 1" hidden="1">
          <a:extLst>
            <a:ext uri="{FF2B5EF4-FFF2-40B4-BE49-F238E27FC236}">
              <a16:creationId xmlns:a16="http://schemas.microsoft.com/office/drawing/2014/main" xmlns="" id="{ABEDC20C-CFB9-4CBC-B607-4821670518D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98" name="CustomShape 1" hidden="1">
          <a:extLst>
            <a:ext uri="{FF2B5EF4-FFF2-40B4-BE49-F238E27FC236}">
              <a16:creationId xmlns:a16="http://schemas.microsoft.com/office/drawing/2014/main" xmlns="" id="{7517856E-017D-4E3C-AE37-B81C3ED9147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699" name="CustomShape 1" hidden="1">
          <a:extLst>
            <a:ext uri="{FF2B5EF4-FFF2-40B4-BE49-F238E27FC236}">
              <a16:creationId xmlns:a16="http://schemas.microsoft.com/office/drawing/2014/main" xmlns="" id="{DA12B748-49D1-434D-993D-8C72ABEB2BB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00" name="CustomShape 1" hidden="1">
          <a:extLst>
            <a:ext uri="{FF2B5EF4-FFF2-40B4-BE49-F238E27FC236}">
              <a16:creationId xmlns:a16="http://schemas.microsoft.com/office/drawing/2014/main" xmlns="" id="{C22DDAEE-16C6-48E6-93CC-66BAC2E2DCB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01" name="CustomShape 1" hidden="1">
          <a:extLst>
            <a:ext uri="{FF2B5EF4-FFF2-40B4-BE49-F238E27FC236}">
              <a16:creationId xmlns:a16="http://schemas.microsoft.com/office/drawing/2014/main" xmlns="" id="{D3328274-B054-4334-BECA-3EB60946CC8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02" name="CustomShape 1" hidden="1">
          <a:extLst>
            <a:ext uri="{FF2B5EF4-FFF2-40B4-BE49-F238E27FC236}">
              <a16:creationId xmlns:a16="http://schemas.microsoft.com/office/drawing/2014/main" xmlns="" id="{E658EBAD-EACF-4597-A590-802CD2FA080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03" name="CustomShape 1" hidden="1">
          <a:extLst>
            <a:ext uri="{FF2B5EF4-FFF2-40B4-BE49-F238E27FC236}">
              <a16:creationId xmlns:a16="http://schemas.microsoft.com/office/drawing/2014/main" xmlns="" id="{0D8147FE-47FF-4C97-A6BD-C795A9A0642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04" name="CustomShape 1" hidden="1">
          <a:extLst>
            <a:ext uri="{FF2B5EF4-FFF2-40B4-BE49-F238E27FC236}">
              <a16:creationId xmlns:a16="http://schemas.microsoft.com/office/drawing/2014/main" xmlns="" id="{8E529E8C-CEBD-4C5D-B063-B612E9761B8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05" name="CustomShape 1" hidden="1">
          <a:extLst>
            <a:ext uri="{FF2B5EF4-FFF2-40B4-BE49-F238E27FC236}">
              <a16:creationId xmlns:a16="http://schemas.microsoft.com/office/drawing/2014/main" xmlns="" id="{1EBCF88A-E3D0-43A9-B3B5-E2E2415C250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06" name="CustomShape 1" hidden="1">
          <a:extLst>
            <a:ext uri="{FF2B5EF4-FFF2-40B4-BE49-F238E27FC236}">
              <a16:creationId xmlns:a16="http://schemas.microsoft.com/office/drawing/2014/main" xmlns="" id="{69929416-6204-44F1-AC23-9557E7628F5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07" name="CustomShape 1" hidden="1">
          <a:extLst>
            <a:ext uri="{FF2B5EF4-FFF2-40B4-BE49-F238E27FC236}">
              <a16:creationId xmlns:a16="http://schemas.microsoft.com/office/drawing/2014/main" xmlns="" id="{0F8828A3-831A-42E9-BFDC-F2A930A6014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08" name="CustomShape 1" hidden="1">
          <a:extLst>
            <a:ext uri="{FF2B5EF4-FFF2-40B4-BE49-F238E27FC236}">
              <a16:creationId xmlns:a16="http://schemas.microsoft.com/office/drawing/2014/main" xmlns="" id="{4002C952-8F8C-49B6-A30F-9865D40E8FE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09" name="CustomShape 1" hidden="1">
          <a:extLst>
            <a:ext uri="{FF2B5EF4-FFF2-40B4-BE49-F238E27FC236}">
              <a16:creationId xmlns:a16="http://schemas.microsoft.com/office/drawing/2014/main" xmlns="" id="{58C01DF9-2A1F-4F63-A149-A9E72B18B1D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10" name="CustomShape 1" hidden="1">
          <a:extLst>
            <a:ext uri="{FF2B5EF4-FFF2-40B4-BE49-F238E27FC236}">
              <a16:creationId xmlns:a16="http://schemas.microsoft.com/office/drawing/2014/main" xmlns="" id="{BADF7394-1C97-44B5-9EEE-70781592594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11" name="CustomShape 1" hidden="1">
          <a:extLst>
            <a:ext uri="{FF2B5EF4-FFF2-40B4-BE49-F238E27FC236}">
              <a16:creationId xmlns:a16="http://schemas.microsoft.com/office/drawing/2014/main" xmlns="" id="{CB76B385-E8DA-486C-8E85-AC334AE79CC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12" name="CustomShape 1" hidden="1">
          <a:extLst>
            <a:ext uri="{FF2B5EF4-FFF2-40B4-BE49-F238E27FC236}">
              <a16:creationId xmlns:a16="http://schemas.microsoft.com/office/drawing/2014/main" xmlns="" id="{BF85EBC0-1334-448F-827D-69D0E488DF0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13" name="CustomShape 1" hidden="1">
          <a:extLst>
            <a:ext uri="{FF2B5EF4-FFF2-40B4-BE49-F238E27FC236}">
              <a16:creationId xmlns:a16="http://schemas.microsoft.com/office/drawing/2014/main" xmlns="" id="{B11EAC5D-B969-4F64-B390-849BE6FE29B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14" name="CustomShape 1" hidden="1">
          <a:extLst>
            <a:ext uri="{FF2B5EF4-FFF2-40B4-BE49-F238E27FC236}">
              <a16:creationId xmlns:a16="http://schemas.microsoft.com/office/drawing/2014/main" xmlns="" id="{8EC7B2DB-6826-42DD-A540-AB60C06A8CF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15" name="CustomShape 1" hidden="1">
          <a:extLst>
            <a:ext uri="{FF2B5EF4-FFF2-40B4-BE49-F238E27FC236}">
              <a16:creationId xmlns:a16="http://schemas.microsoft.com/office/drawing/2014/main" xmlns="" id="{E6FF67FA-C912-483A-BACD-5AD2C474F27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16" name="CustomShape 1" hidden="1">
          <a:extLst>
            <a:ext uri="{FF2B5EF4-FFF2-40B4-BE49-F238E27FC236}">
              <a16:creationId xmlns:a16="http://schemas.microsoft.com/office/drawing/2014/main" xmlns="" id="{76E5D538-C9F7-4AD2-80A2-CFB99B2E7BF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17" name="CustomShape 1" hidden="1">
          <a:extLst>
            <a:ext uri="{FF2B5EF4-FFF2-40B4-BE49-F238E27FC236}">
              <a16:creationId xmlns:a16="http://schemas.microsoft.com/office/drawing/2014/main" xmlns="" id="{33C51EC7-C5EA-497E-9A4C-4FF3B397B5D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18" name="CustomShape 1" hidden="1">
          <a:extLst>
            <a:ext uri="{FF2B5EF4-FFF2-40B4-BE49-F238E27FC236}">
              <a16:creationId xmlns:a16="http://schemas.microsoft.com/office/drawing/2014/main" xmlns="" id="{1161E5A0-0694-42B5-9E56-6D54BD4CD7F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19" name="CustomShape 1" hidden="1">
          <a:extLst>
            <a:ext uri="{FF2B5EF4-FFF2-40B4-BE49-F238E27FC236}">
              <a16:creationId xmlns:a16="http://schemas.microsoft.com/office/drawing/2014/main" xmlns="" id="{06EBF17F-1255-4A0D-9671-51231ACB0B5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20" name="CustomShape 1" hidden="1">
          <a:extLst>
            <a:ext uri="{FF2B5EF4-FFF2-40B4-BE49-F238E27FC236}">
              <a16:creationId xmlns:a16="http://schemas.microsoft.com/office/drawing/2014/main" xmlns="" id="{82718731-6356-4AA4-9624-D100CF3A4B3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21" name="CustomShape 1" hidden="1">
          <a:extLst>
            <a:ext uri="{FF2B5EF4-FFF2-40B4-BE49-F238E27FC236}">
              <a16:creationId xmlns:a16="http://schemas.microsoft.com/office/drawing/2014/main" xmlns="" id="{4ACA2300-E3E8-40CB-9A19-0035486D5E7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22" name="CustomShape 1" hidden="1">
          <a:extLst>
            <a:ext uri="{FF2B5EF4-FFF2-40B4-BE49-F238E27FC236}">
              <a16:creationId xmlns:a16="http://schemas.microsoft.com/office/drawing/2014/main" xmlns="" id="{DFE6CFE4-D8BA-4670-967A-A122B3D8983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23" name="CustomShape 1" hidden="1">
          <a:extLst>
            <a:ext uri="{FF2B5EF4-FFF2-40B4-BE49-F238E27FC236}">
              <a16:creationId xmlns:a16="http://schemas.microsoft.com/office/drawing/2014/main" xmlns="" id="{7741A0A3-AD25-49F3-A4AA-63FDD3FF5AB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24" name="CustomShape 1" hidden="1">
          <a:extLst>
            <a:ext uri="{FF2B5EF4-FFF2-40B4-BE49-F238E27FC236}">
              <a16:creationId xmlns:a16="http://schemas.microsoft.com/office/drawing/2014/main" xmlns="" id="{7118A507-B721-45BB-BD58-26D14AB6916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25" name="CustomShape 1" hidden="1">
          <a:extLst>
            <a:ext uri="{FF2B5EF4-FFF2-40B4-BE49-F238E27FC236}">
              <a16:creationId xmlns:a16="http://schemas.microsoft.com/office/drawing/2014/main" xmlns="" id="{B274B8B4-BCC0-4CFB-8E3B-C8AB382F889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26" name="CustomShape 1" hidden="1">
          <a:extLst>
            <a:ext uri="{FF2B5EF4-FFF2-40B4-BE49-F238E27FC236}">
              <a16:creationId xmlns:a16="http://schemas.microsoft.com/office/drawing/2014/main" xmlns="" id="{064A9C42-7442-4A1C-8A79-60B1C62573E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27" name="CustomShape 1" hidden="1">
          <a:extLst>
            <a:ext uri="{FF2B5EF4-FFF2-40B4-BE49-F238E27FC236}">
              <a16:creationId xmlns:a16="http://schemas.microsoft.com/office/drawing/2014/main" xmlns="" id="{4871BC3E-D110-4C5D-927C-F4F170EFD31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28" name="CustomShape 1" hidden="1">
          <a:extLst>
            <a:ext uri="{FF2B5EF4-FFF2-40B4-BE49-F238E27FC236}">
              <a16:creationId xmlns:a16="http://schemas.microsoft.com/office/drawing/2014/main" xmlns="" id="{7AC88B2E-920B-4526-B3BE-6EB2171AA81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29" name="CustomShape 1" hidden="1">
          <a:extLst>
            <a:ext uri="{FF2B5EF4-FFF2-40B4-BE49-F238E27FC236}">
              <a16:creationId xmlns:a16="http://schemas.microsoft.com/office/drawing/2014/main" xmlns="" id="{A1827BA6-5EBA-42E3-8F4B-992EA16613C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30" name="CustomShape 1" hidden="1">
          <a:extLst>
            <a:ext uri="{FF2B5EF4-FFF2-40B4-BE49-F238E27FC236}">
              <a16:creationId xmlns:a16="http://schemas.microsoft.com/office/drawing/2014/main" xmlns="" id="{6FA11445-26E1-41F0-A8CC-D07D95AFA07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31" name="CustomShape 1" hidden="1">
          <a:extLst>
            <a:ext uri="{FF2B5EF4-FFF2-40B4-BE49-F238E27FC236}">
              <a16:creationId xmlns:a16="http://schemas.microsoft.com/office/drawing/2014/main" xmlns="" id="{1F8AF963-F79B-4314-B94C-8D5CF0CF6B8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32" name="CustomShape 1" hidden="1">
          <a:extLst>
            <a:ext uri="{FF2B5EF4-FFF2-40B4-BE49-F238E27FC236}">
              <a16:creationId xmlns:a16="http://schemas.microsoft.com/office/drawing/2014/main" xmlns="" id="{89E55E4C-8106-4F23-AAE0-C476EC071AE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33" name="CustomShape 1" hidden="1">
          <a:extLst>
            <a:ext uri="{FF2B5EF4-FFF2-40B4-BE49-F238E27FC236}">
              <a16:creationId xmlns:a16="http://schemas.microsoft.com/office/drawing/2014/main" xmlns="" id="{E0A743B0-670F-407C-A02D-AC292FE950A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34" name="CustomShape 1" hidden="1">
          <a:extLst>
            <a:ext uri="{FF2B5EF4-FFF2-40B4-BE49-F238E27FC236}">
              <a16:creationId xmlns:a16="http://schemas.microsoft.com/office/drawing/2014/main" xmlns="" id="{F216D019-8688-4B38-9A46-DA34C579BC4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35" name="CustomShape 1" hidden="1">
          <a:extLst>
            <a:ext uri="{FF2B5EF4-FFF2-40B4-BE49-F238E27FC236}">
              <a16:creationId xmlns:a16="http://schemas.microsoft.com/office/drawing/2014/main" xmlns="" id="{B22ADBC8-5B6A-4C92-8D40-08F9BD0A206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36" name="CustomShape 1" hidden="1">
          <a:extLst>
            <a:ext uri="{FF2B5EF4-FFF2-40B4-BE49-F238E27FC236}">
              <a16:creationId xmlns:a16="http://schemas.microsoft.com/office/drawing/2014/main" xmlns="" id="{5A985110-9C19-45E5-8227-E60C7600D3A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37" name="CustomShape 1" hidden="1">
          <a:extLst>
            <a:ext uri="{FF2B5EF4-FFF2-40B4-BE49-F238E27FC236}">
              <a16:creationId xmlns:a16="http://schemas.microsoft.com/office/drawing/2014/main" xmlns="" id="{BE5C1413-DB2D-4685-BFAD-BFC61BF1D73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38" name="CustomShape 1" hidden="1">
          <a:extLst>
            <a:ext uri="{FF2B5EF4-FFF2-40B4-BE49-F238E27FC236}">
              <a16:creationId xmlns:a16="http://schemas.microsoft.com/office/drawing/2014/main" xmlns="" id="{EEFB5579-DDBA-4062-923A-B1888D396C3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39" name="CustomShape 1" hidden="1">
          <a:extLst>
            <a:ext uri="{FF2B5EF4-FFF2-40B4-BE49-F238E27FC236}">
              <a16:creationId xmlns:a16="http://schemas.microsoft.com/office/drawing/2014/main" xmlns="" id="{E135709C-0AA0-45F9-9485-D1FA384154D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40" name="CustomShape 1" hidden="1">
          <a:extLst>
            <a:ext uri="{FF2B5EF4-FFF2-40B4-BE49-F238E27FC236}">
              <a16:creationId xmlns:a16="http://schemas.microsoft.com/office/drawing/2014/main" xmlns="" id="{96C6F037-1C0A-438B-96D7-90DFA33632C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41" name="CustomShape 1" hidden="1">
          <a:extLst>
            <a:ext uri="{FF2B5EF4-FFF2-40B4-BE49-F238E27FC236}">
              <a16:creationId xmlns:a16="http://schemas.microsoft.com/office/drawing/2014/main" xmlns="" id="{DBACA8C8-711F-4217-91F3-608D09DE02B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42" name="CustomShape 1" hidden="1">
          <a:extLst>
            <a:ext uri="{FF2B5EF4-FFF2-40B4-BE49-F238E27FC236}">
              <a16:creationId xmlns:a16="http://schemas.microsoft.com/office/drawing/2014/main" xmlns="" id="{6784680B-FD90-474F-A105-9408A813FD1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43" name="CustomShape 1" hidden="1">
          <a:extLst>
            <a:ext uri="{FF2B5EF4-FFF2-40B4-BE49-F238E27FC236}">
              <a16:creationId xmlns:a16="http://schemas.microsoft.com/office/drawing/2014/main" xmlns="" id="{A2907054-4567-4EC5-BB2F-00555FDEA4A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44" name="CustomShape 1" hidden="1">
          <a:extLst>
            <a:ext uri="{FF2B5EF4-FFF2-40B4-BE49-F238E27FC236}">
              <a16:creationId xmlns:a16="http://schemas.microsoft.com/office/drawing/2014/main" xmlns="" id="{0DD52D12-A239-4163-AC4E-8F03B1BB2F2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45" name="CustomShape 1" hidden="1">
          <a:extLst>
            <a:ext uri="{FF2B5EF4-FFF2-40B4-BE49-F238E27FC236}">
              <a16:creationId xmlns:a16="http://schemas.microsoft.com/office/drawing/2014/main" xmlns="" id="{2F0361C1-3A8A-47C6-8D38-D0015B69BDF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46" name="CustomShape 1" hidden="1">
          <a:extLst>
            <a:ext uri="{FF2B5EF4-FFF2-40B4-BE49-F238E27FC236}">
              <a16:creationId xmlns:a16="http://schemas.microsoft.com/office/drawing/2014/main" xmlns="" id="{3A9A1E9B-67DB-4552-892A-F85A5ED7533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47" name="CustomShape 1" hidden="1">
          <a:extLst>
            <a:ext uri="{FF2B5EF4-FFF2-40B4-BE49-F238E27FC236}">
              <a16:creationId xmlns:a16="http://schemas.microsoft.com/office/drawing/2014/main" xmlns="" id="{09DB44A1-5FF8-4430-8050-708E677C15E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48" name="CustomShape 1" hidden="1">
          <a:extLst>
            <a:ext uri="{FF2B5EF4-FFF2-40B4-BE49-F238E27FC236}">
              <a16:creationId xmlns:a16="http://schemas.microsoft.com/office/drawing/2014/main" xmlns="" id="{05FDE5BE-B89E-46E7-8E15-74114EDE45B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49" name="CustomShape 1" hidden="1">
          <a:extLst>
            <a:ext uri="{FF2B5EF4-FFF2-40B4-BE49-F238E27FC236}">
              <a16:creationId xmlns:a16="http://schemas.microsoft.com/office/drawing/2014/main" xmlns="" id="{D6544F78-40BD-4392-BC8B-7175DF9135A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50" name="CustomShape 1" hidden="1">
          <a:extLst>
            <a:ext uri="{FF2B5EF4-FFF2-40B4-BE49-F238E27FC236}">
              <a16:creationId xmlns:a16="http://schemas.microsoft.com/office/drawing/2014/main" xmlns="" id="{AE7ED30B-4994-415B-8997-38A65A08890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51" name="CustomShape 1" hidden="1">
          <a:extLst>
            <a:ext uri="{FF2B5EF4-FFF2-40B4-BE49-F238E27FC236}">
              <a16:creationId xmlns:a16="http://schemas.microsoft.com/office/drawing/2014/main" xmlns="" id="{61243EE8-4323-45EB-9B14-8B84EA669DD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52" name="CustomShape 1" hidden="1">
          <a:extLst>
            <a:ext uri="{FF2B5EF4-FFF2-40B4-BE49-F238E27FC236}">
              <a16:creationId xmlns:a16="http://schemas.microsoft.com/office/drawing/2014/main" xmlns="" id="{D4ECE57B-6AD5-4865-9547-985A5018AC4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53" name="CustomShape 1" hidden="1">
          <a:extLst>
            <a:ext uri="{FF2B5EF4-FFF2-40B4-BE49-F238E27FC236}">
              <a16:creationId xmlns:a16="http://schemas.microsoft.com/office/drawing/2014/main" xmlns="" id="{2BDA7E58-B99E-4C39-8EBF-845705D3302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54" name="CustomShape 1" hidden="1">
          <a:extLst>
            <a:ext uri="{FF2B5EF4-FFF2-40B4-BE49-F238E27FC236}">
              <a16:creationId xmlns:a16="http://schemas.microsoft.com/office/drawing/2014/main" xmlns="" id="{201E1BD1-9655-409C-8B1F-32F4390E8BF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55" name="CustomShape 1" hidden="1">
          <a:extLst>
            <a:ext uri="{FF2B5EF4-FFF2-40B4-BE49-F238E27FC236}">
              <a16:creationId xmlns:a16="http://schemas.microsoft.com/office/drawing/2014/main" xmlns="" id="{AB721D22-CA4C-49BF-927F-B40C8838C47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56" name="CustomShape 1" hidden="1">
          <a:extLst>
            <a:ext uri="{FF2B5EF4-FFF2-40B4-BE49-F238E27FC236}">
              <a16:creationId xmlns:a16="http://schemas.microsoft.com/office/drawing/2014/main" xmlns="" id="{061DFADC-939F-4B7D-846B-B19733550B1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57" name="CustomShape 1" hidden="1">
          <a:extLst>
            <a:ext uri="{FF2B5EF4-FFF2-40B4-BE49-F238E27FC236}">
              <a16:creationId xmlns:a16="http://schemas.microsoft.com/office/drawing/2014/main" xmlns="" id="{C47586C7-093E-48B1-BFFB-33863CB5DA9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58" name="CustomShape 1" hidden="1">
          <a:extLst>
            <a:ext uri="{FF2B5EF4-FFF2-40B4-BE49-F238E27FC236}">
              <a16:creationId xmlns:a16="http://schemas.microsoft.com/office/drawing/2014/main" xmlns="" id="{CA694A6C-6CA4-43EA-B8F8-79EF7FC8CA4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59" name="CustomShape 1" hidden="1">
          <a:extLst>
            <a:ext uri="{FF2B5EF4-FFF2-40B4-BE49-F238E27FC236}">
              <a16:creationId xmlns:a16="http://schemas.microsoft.com/office/drawing/2014/main" xmlns="" id="{58841234-3C02-4DE4-B569-8AC2BE19CF2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60" name="CustomShape 1" hidden="1">
          <a:extLst>
            <a:ext uri="{FF2B5EF4-FFF2-40B4-BE49-F238E27FC236}">
              <a16:creationId xmlns:a16="http://schemas.microsoft.com/office/drawing/2014/main" xmlns="" id="{BA51568C-971D-435A-B4A2-CA87FE31D9E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61" name="CustomShape 1" hidden="1">
          <a:extLst>
            <a:ext uri="{FF2B5EF4-FFF2-40B4-BE49-F238E27FC236}">
              <a16:creationId xmlns:a16="http://schemas.microsoft.com/office/drawing/2014/main" xmlns="" id="{226D9040-54CA-41EC-95F8-351B402013C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62" name="CustomShape 1" hidden="1">
          <a:extLst>
            <a:ext uri="{FF2B5EF4-FFF2-40B4-BE49-F238E27FC236}">
              <a16:creationId xmlns:a16="http://schemas.microsoft.com/office/drawing/2014/main" xmlns="" id="{DC2A92EC-C5C9-4708-8F90-3E805C561FF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63" name="CustomShape 1" hidden="1">
          <a:extLst>
            <a:ext uri="{FF2B5EF4-FFF2-40B4-BE49-F238E27FC236}">
              <a16:creationId xmlns:a16="http://schemas.microsoft.com/office/drawing/2014/main" xmlns="" id="{EA3A02F2-85AA-432D-9C59-E996342EFC3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64" name="CustomShape 1" hidden="1">
          <a:extLst>
            <a:ext uri="{FF2B5EF4-FFF2-40B4-BE49-F238E27FC236}">
              <a16:creationId xmlns:a16="http://schemas.microsoft.com/office/drawing/2014/main" xmlns="" id="{6E46BB2E-B448-4487-A307-5232F67C2B4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65" name="CustomShape 1" hidden="1">
          <a:extLst>
            <a:ext uri="{FF2B5EF4-FFF2-40B4-BE49-F238E27FC236}">
              <a16:creationId xmlns:a16="http://schemas.microsoft.com/office/drawing/2014/main" xmlns="" id="{84B44858-3708-4A84-AE9C-B0C309CC20A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66" name="CustomShape 1" hidden="1">
          <a:extLst>
            <a:ext uri="{FF2B5EF4-FFF2-40B4-BE49-F238E27FC236}">
              <a16:creationId xmlns:a16="http://schemas.microsoft.com/office/drawing/2014/main" xmlns="" id="{6F46615E-030D-4EBB-9AD9-793DC1FD708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67" name="CustomShape 1" hidden="1">
          <a:extLst>
            <a:ext uri="{FF2B5EF4-FFF2-40B4-BE49-F238E27FC236}">
              <a16:creationId xmlns:a16="http://schemas.microsoft.com/office/drawing/2014/main" xmlns="" id="{3829F8F0-483B-4762-A910-9348A579241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68" name="CustomShape 1" hidden="1">
          <a:extLst>
            <a:ext uri="{FF2B5EF4-FFF2-40B4-BE49-F238E27FC236}">
              <a16:creationId xmlns:a16="http://schemas.microsoft.com/office/drawing/2014/main" xmlns="" id="{78E6D7E0-F501-4D72-9E65-C57F8D36F92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69" name="CustomShape 1" hidden="1">
          <a:extLst>
            <a:ext uri="{FF2B5EF4-FFF2-40B4-BE49-F238E27FC236}">
              <a16:creationId xmlns:a16="http://schemas.microsoft.com/office/drawing/2014/main" xmlns="" id="{8FA225BC-93BC-4BC1-9202-7EDFAC68EF6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70" name="CustomShape 1" hidden="1">
          <a:extLst>
            <a:ext uri="{FF2B5EF4-FFF2-40B4-BE49-F238E27FC236}">
              <a16:creationId xmlns:a16="http://schemas.microsoft.com/office/drawing/2014/main" xmlns="" id="{E4DD6C17-6810-4BCD-AAB8-059E9E49350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71" name="CustomShape 1" hidden="1">
          <a:extLst>
            <a:ext uri="{FF2B5EF4-FFF2-40B4-BE49-F238E27FC236}">
              <a16:creationId xmlns:a16="http://schemas.microsoft.com/office/drawing/2014/main" xmlns="" id="{965958FC-F049-416C-8700-18EFDCC9B79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72" name="CustomShape 1" hidden="1">
          <a:extLst>
            <a:ext uri="{FF2B5EF4-FFF2-40B4-BE49-F238E27FC236}">
              <a16:creationId xmlns:a16="http://schemas.microsoft.com/office/drawing/2014/main" xmlns="" id="{4F622D8A-F1FF-4C79-B50F-7486BE10B8C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73" name="CustomShape 1" hidden="1">
          <a:extLst>
            <a:ext uri="{FF2B5EF4-FFF2-40B4-BE49-F238E27FC236}">
              <a16:creationId xmlns:a16="http://schemas.microsoft.com/office/drawing/2014/main" xmlns="" id="{58CEBD0B-DD44-4C71-9E80-CE2ADDA9268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74" name="CustomShape 1" hidden="1">
          <a:extLst>
            <a:ext uri="{FF2B5EF4-FFF2-40B4-BE49-F238E27FC236}">
              <a16:creationId xmlns:a16="http://schemas.microsoft.com/office/drawing/2014/main" xmlns="" id="{85ABA627-D1DA-4AF0-8EE2-F1133731D73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75" name="CustomShape 1" hidden="1">
          <a:extLst>
            <a:ext uri="{FF2B5EF4-FFF2-40B4-BE49-F238E27FC236}">
              <a16:creationId xmlns:a16="http://schemas.microsoft.com/office/drawing/2014/main" xmlns="" id="{E0589BE5-A936-4EF5-BA36-9D2A0CA4504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76" name="CustomShape 1" hidden="1">
          <a:extLst>
            <a:ext uri="{FF2B5EF4-FFF2-40B4-BE49-F238E27FC236}">
              <a16:creationId xmlns:a16="http://schemas.microsoft.com/office/drawing/2014/main" xmlns="" id="{431F20FF-3B85-492D-ACD6-A2EB70572DF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77" name="CustomShape 1" hidden="1">
          <a:extLst>
            <a:ext uri="{FF2B5EF4-FFF2-40B4-BE49-F238E27FC236}">
              <a16:creationId xmlns:a16="http://schemas.microsoft.com/office/drawing/2014/main" xmlns="" id="{1E16B72E-3E76-496E-8378-3E3E8BA5CAD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78" name="CustomShape 1" hidden="1">
          <a:extLst>
            <a:ext uri="{FF2B5EF4-FFF2-40B4-BE49-F238E27FC236}">
              <a16:creationId xmlns:a16="http://schemas.microsoft.com/office/drawing/2014/main" xmlns="" id="{1B0B2696-AD96-41F2-9978-B171F26FD80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79" name="CustomShape 1" hidden="1">
          <a:extLst>
            <a:ext uri="{FF2B5EF4-FFF2-40B4-BE49-F238E27FC236}">
              <a16:creationId xmlns:a16="http://schemas.microsoft.com/office/drawing/2014/main" xmlns="" id="{74CD62BF-B02C-4F6D-9E0F-36F9B9F1B96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80" name="CustomShape 1" hidden="1">
          <a:extLst>
            <a:ext uri="{FF2B5EF4-FFF2-40B4-BE49-F238E27FC236}">
              <a16:creationId xmlns:a16="http://schemas.microsoft.com/office/drawing/2014/main" xmlns="" id="{23831DFC-0751-4B67-8AE7-E2D60F26393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81" name="CustomShape 1" hidden="1">
          <a:extLst>
            <a:ext uri="{FF2B5EF4-FFF2-40B4-BE49-F238E27FC236}">
              <a16:creationId xmlns:a16="http://schemas.microsoft.com/office/drawing/2014/main" xmlns="" id="{DAE96D91-DC21-4990-B4BE-F837E88C121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82" name="CustomShape 1" hidden="1">
          <a:extLst>
            <a:ext uri="{FF2B5EF4-FFF2-40B4-BE49-F238E27FC236}">
              <a16:creationId xmlns:a16="http://schemas.microsoft.com/office/drawing/2014/main" xmlns="" id="{A0051E25-226B-47C4-85CC-D8AC754E877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83" name="CustomShape 1" hidden="1">
          <a:extLst>
            <a:ext uri="{FF2B5EF4-FFF2-40B4-BE49-F238E27FC236}">
              <a16:creationId xmlns:a16="http://schemas.microsoft.com/office/drawing/2014/main" xmlns="" id="{7807577C-3F86-4DC7-8DDE-6DB21F120B8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84" name="CustomShape 1" hidden="1">
          <a:extLst>
            <a:ext uri="{FF2B5EF4-FFF2-40B4-BE49-F238E27FC236}">
              <a16:creationId xmlns:a16="http://schemas.microsoft.com/office/drawing/2014/main" xmlns="" id="{63E94CE8-D5BA-4929-9B50-87F7B272362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85" name="CustomShape 1" hidden="1">
          <a:extLst>
            <a:ext uri="{FF2B5EF4-FFF2-40B4-BE49-F238E27FC236}">
              <a16:creationId xmlns:a16="http://schemas.microsoft.com/office/drawing/2014/main" xmlns="" id="{002C3DCF-3767-41D2-8FEE-9AB36DD15D9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86" name="CustomShape 1" hidden="1">
          <a:extLst>
            <a:ext uri="{FF2B5EF4-FFF2-40B4-BE49-F238E27FC236}">
              <a16:creationId xmlns:a16="http://schemas.microsoft.com/office/drawing/2014/main" xmlns="" id="{F697C85B-FD27-4C49-BDA9-C2FA38CB8AE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87" name="CustomShape 1" hidden="1">
          <a:extLst>
            <a:ext uri="{FF2B5EF4-FFF2-40B4-BE49-F238E27FC236}">
              <a16:creationId xmlns:a16="http://schemas.microsoft.com/office/drawing/2014/main" xmlns="" id="{003C5E55-CB3A-48FB-B34B-374259BB1BC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88" name="CustomShape 1" hidden="1">
          <a:extLst>
            <a:ext uri="{FF2B5EF4-FFF2-40B4-BE49-F238E27FC236}">
              <a16:creationId xmlns:a16="http://schemas.microsoft.com/office/drawing/2014/main" xmlns="" id="{40E0D642-5CD7-4347-BAD0-A1953D9617D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89" name="CustomShape 1" hidden="1">
          <a:extLst>
            <a:ext uri="{FF2B5EF4-FFF2-40B4-BE49-F238E27FC236}">
              <a16:creationId xmlns:a16="http://schemas.microsoft.com/office/drawing/2014/main" xmlns="" id="{E06F713D-186B-4906-9B38-0ADB706F752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90" name="CustomShape 1" hidden="1">
          <a:extLst>
            <a:ext uri="{FF2B5EF4-FFF2-40B4-BE49-F238E27FC236}">
              <a16:creationId xmlns:a16="http://schemas.microsoft.com/office/drawing/2014/main" xmlns="" id="{333E697C-00CC-42EB-935E-C6879AC4B76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91" name="CustomShape 1" hidden="1">
          <a:extLst>
            <a:ext uri="{FF2B5EF4-FFF2-40B4-BE49-F238E27FC236}">
              <a16:creationId xmlns:a16="http://schemas.microsoft.com/office/drawing/2014/main" xmlns="" id="{2E7C5690-7610-4958-93F9-42CDABE3E56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92" name="CustomShape 1" hidden="1">
          <a:extLst>
            <a:ext uri="{FF2B5EF4-FFF2-40B4-BE49-F238E27FC236}">
              <a16:creationId xmlns:a16="http://schemas.microsoft.com/office/drawing/2014/main" xmlns="" id="{4F54699A-86A9-46F7-A26A-1BD6F62E5E2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93" name="CustomShape 1" hidden="1">
          <a:extLst>
            <a:ext uri="{FF2B5EF4-FFF2-40B4-BE49-F238E27FC236}">
              <a16:creationId xmlns:a16="http://schemas.microsoft.com/office/drawing/2014/main" xmlns="" id="{AC9A86B1-7D39-4290-A36D-765B64A0A8B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94" name="CustomShape 1" hidden="1">
          <a:extLst>
            <a:ext uri="{FF2B5EF4-FFF2-40B4-BE49-F238E27FC236}">
              <a16:creationId xmlns:a16="http://schemas.microsoft.com/office/drawing/2014/main" xmlns="" id="{988A705E-9B31-4BD3-B4CC-8E70A432FE9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95" name="CustomShape 1" hidden="1">
          <a:extLst>
            <a:ext uri="{FF2B5EF4-FFF2-40B4-BE49-F238E27FC236}">
              <a16:creationId xmlns:a16="http://schemas.microsoft.com/office/drawing/2014/main" xmlns="" id="{DD3C151B-6C57-4A5B-851C-B96550F4E7F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96" name="CustomShape 1" hidden="1">
          <a:extLst>
            <a:ext uri="{FF2B5EF4-FFF2-40B4-BE49-F238E27FC236}">
              <a16:creationId xmlns:a16="http://schemas.microsoft.com/office/drawing/2014/main" xmlns="" id="{62EBC56D-0A84-423D-91F8-BC3C44E3286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97" name="CustomShape 1" hidden="1">
          <a:extLst>
            <a:ext uri="{FF2B5EF4-FFF2-40B4-BE49-F238E27FC236}">
              <a16:creationId xmlns:a16="http://schemas.microsoft.com/office/drawing/2014/main" xmlns="" id="{A3411B1C-5264-4B18-823A-0BDEDD3E94E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98" name="CustomShape 1" hidden="1">
          <a:extLst>
            <a:ext uri="{FF2B5EF4-FFF2-40B4-BE49-F238E27FC236}">
              <a16:creationId xmlns:a16="http://schemas.microsoft.com/office/drawing/2014/main" xmlns="" id="{B2A7CEDE-5152-4403-85B3-C2C78620FE6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799" name="CustomShape 1" hidden="1">
          <a:extLst>
            <a:ext uri="{FF2B5EF4-FFF2-40B4-BE49-F238E27FC236}">
              <a16:creationId xmlns:a16="http://schemas.microsoft.com/office/drawing/2014/main" xmlns="" id="{D69F59E7-A110-455D-800F-843BB552B8C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800" name="CustomShape 1" hidden="1">
          <a:extLst>
            <a:ext uri="{FF2B5EF4-FFF2-40B4-BE49-F238E27FC236}">
              <a16:creationId xmlns:a16="http://schemas.microsoft.com/office/drawing/2014/main" xmlns="" id="{D87C0B2B-7838-487A-BCFB-65AC6FC2B64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801" name="CustomShape 1" hidden="1">
          <a:extLst>
            <a:ext uri="{FF2B5EF4-FFF2-40B4-BE49-F238E27FC236}">
              <a16:creationId xmlns:a16="http://schemas.microsoft.com/office/drawing/2014/main" xmlns="" id="{472A420A-3346-44DB-8833-DD30483EBBE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802" name="CustomShape 1" hidden="1">
          <a:extLst>
            <a:ext uri="{FF2B5EF4-FFF2-40B4-BE49-F238E27FC236}">
              <a16:creationId xmlns:a16="http://schemas.microsoft.com/office/drawing/2014/main" xmlns="" id="{98CADBDB-86C4-456E-81DF-966FA91D85E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803" name="CustomShape 1" hidden="1">
          <a:extLst>
            <a:ext uri="{FF2B5EF4-FFF2-40B4-BE49-F238E27FC236}">
              <a16:creationId xmlns:a16="http://schemas.microsoft.com/office/drawing/2014/main" xmlns="" id="{01B9E9F5-E45D-49EF-80E1-AC87B28B614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804" name="CustomShape 1" hidden="1">
          <a:extLst>
            <a:ext uri="{FF2B5EF4-FFF2-40B4-BE49-F238E27FC236}">
              <a16:creationId xmlns:a16="http://schemas.microsoft.com/office/drawing/2014/main" xmlns="" id="{8EC7CBE6-ED45-4FB2-B74D-C1BDD0FD20A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805" name="CustomShape 1" hidden="1">
          <a:extLst>
            <a:ext uri="{FF2B5EF4-FFF2-40B4-BE49-F238E27FC236}">
              <a16:creationId xmlns:a16="http://schemas.microsoft.com/office/drawing/2014/main" xmlns="" id="{B122F606-377C-4CBA-9B8D-2BC81886B2B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806" name="CustomShape 1" hidden="1">
          <a:extLst>
            <a:ext uri="{FF2B5EF4-FFF2-40B4-BE49-F238E27FC236}">
              <a16:creationId xmlns:a16="http://schemas.microsoft.com/office/drawing/2014/main" xmlns="" id="{8F9CC47C-035B-49BF-B725-FCAC7053618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807" name="CustomShape 1" hidden="1">
          <a:extLst>
            <a:ext uri="{FF2B5EF4-FFF2-40B4-BE49-F238E27FC236}">
              <a16:creationId xmlns:a16="http://schemas.microsoft.com/office/drawing/2014/main" xmlns="" id="{F1373FCC-3B37-4B1D-AA27-4E8B1D10AA0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808" name="CustomShape 1" hidden="1">
          <a:extLst>
            <a:ext uri="{FF2B5EF4-FFF2-40B4-BE49-F238E27FC236}">
              <a16:creationId xmlns:a16="http://schemas.microsoft.com/office/drawing/2014/main" xmlns="" id="{1D5CE1AA-105C-4A16-92A2-8A1C990FAEB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809" name="CustomShape 1" hidden="1">
          <a:extLst>
            <a:ext uri="{FF2B5EF4-FFF2-40B4-BE49-F238E27FC236}">
              <a16:creationId xmlns:a16="http://schemas.microsoft.com/office/drawing/2014/main" xmlns="" id="{B866D2B6-4165-4291-A1D0-7E864E4AF97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810" name="CustomShape 1" hidden="1">
          <a:extLst>
            <a:ext uri="{FF2B5EF4-FFF2-40B4-BE49-F238E27FC236}">
              <a16:creationId xmlns:a16="http://schemas.microsoft.com/office/drawing/2014/main" xmlns="" id="{5A8CDCA0-3C61-4017-BDA4-F814DE40E4D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811" name="CustomShape 1" hidden="1">
          <a:extLst>
            <a:ext uri="{FF2B5EF4-FFF2-40B4-BE49-F238E27FC236}">
              <a16:creationId xmlns:a16="http://schemas.microsoft.com/office/drawing/2014/main" xmlns="" id="{7E698C41-9D14-45A1-8F97-94B118FCC9A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812" name="CustomShape 1" hidden="1">
          <a:extLst>
            <a:ext uri="{FF2B5EF4-FFF2-40B4-BE49-F238E27FC236}">
              <a16:creationId xmlns:a16="http://schemas.microsoft.com/office/drawing/2014/main" xmlns="" id="{937F0F51-5619-49AD-A994-B8050CBA448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813" name="CustomShape 1" hidden="1">
          <a:extLst>
            <a:ext uri="{FF2B5EF4-FFF2-40B4-BE49-F238E27FC236}">
              <a16:creationId xmlns:a16="http://schemas.microsoft.com/office/drawing/2014/main" xmlns="" id="{9DB3EE99-8AB6-460E-B18E-09AFCDDDEB7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814" name="CustomShape 1" hidden="1">
          <a:extLst>
            <a:ext uri="{FF2B5EF4-FFF2-40B4-BE49-F238E27FC236}">
              <a16:creationId xmlns:a16="http://schemas.microsoft.com/office/drawing/2014/main" xmlns="" id="{A5D90DD6-8CF2-4659-A464-F6D755D764E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815" name="CustomShape 1" hidden="1">
          <a:extLst>
            <a:ext uri="{FF2B5EF4-FFF2-40B4-BE49-F238E27FC236}">
              <a16:creationId xmlns:a16="http://schemas.microsoft.com/office/drawing/2014/main" xmlns="" id="{B1AD71C4-2205-4481-9EB7-9E9406880F7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816" name="CustomShape 1" hidden="1">
          <a:extLst>
            <a:ext uri="{FF2B5EF4-FFF2-40B4-BE49-F238E27FC236}">
              <a16:creationId xmlns:a16="http://schemas.microsoft.com/office/drawing/2014/main" xmlns="" id="{929C3D44-2F25-4B4B-8683-5861373557C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817" name="CustomShape 1" hidden="1">
          <a:extLst>
            <a:ext uri="{FF2B5EF4-FFF2-40B4-BE49-F238E27FC236}">
              <a16:creationId xmlns:a16="http://schemas.microsoft.com/office/drawing/2014/main" xmlns="" id="{3D7C5718-1F53-4F01-819E-A5690166CCB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818" name="CustomShape 1" hidden="1">
          <a:extLst>
            <a:ext uri="{FF2B5EF4-FFF2-40B4-BE49-F238E27FC236}">
              <a16:creationId xmlns:a16="http://schemas.microsoft.com/office/drawing/2014/main" xmlns="" id="{7A21B7A4-7975-4532-8420-D2084AD539D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819" name="CustomShape 1" hidden="1">
          <a:extLst>
            <a:ext uri="{FF2B5EF4-FFF2-40B4-BE49-F238E27FC236}">
              <a16:creationId xmlns:a16="http://schemas.microsoft.com/office/drawing/2014/main" xmlns="" id="{DB634643-C80C-4F01-8589-F0C3C94BECA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820" name="CustomShape 1" hidden="1">
          <a:extLst>
            <a:ext uri="{FF2B5EF4-FFF2-40B4-BE49-F238E27FC236}">
              <a16:creationId xmlns:a16="http://schemas.microsoft.com/office/drawing/2014/main" xmlns="" id="{74F081C6-F3A9-4D5A-8D8A-133DDC90169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821" name="CustomShape 1" hidden="1">
          <a:extLst>
            <a:ext uri="{FF2B5EF4-FFF2-40B4-BE49-F238E27FC236}">
              <a16:creationId xmlns:a16="http://schemas.microsoft.com/office/drawing/2014/main" xmlns="" id="{22CD1C4D-53A4-4152-8462-E38279C3519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822" name="CustomShape 1" hidden="1">
          <a:extLst>
            <a:ext uri="{FF2B5EF4-FFF2-40B4-BE49-F238E27FC236}">
              <a16:creationId xmlns:a16="http://schemas.microsoft.com/office/drawing/2014/main" xmlns="" id="{EF3A3424-7AB0-4D22-8A04-89BB71718FD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823" name="CustomShape 1" hidden="1">
          <a:extLst>
            <a:ext uri="{FF2B5EF4-FFF2-40B4-BE49-F238E27FC236}">
              <a16:creationId xmlns:a16="http://schemas.microsoft.com/office/drawing/2014/main" xmlns="" id="{5E1EF74E-11FE-4FE1-8D05-F61422EB9A5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824" name="CustomShape 1" hidden="1">
          <a:extLst>
            <a:ext uri="{FF2B5EF4-FFF2-40B4-BE49-F238E27FC236}">
              <a16:creationId xmlns:a16="http://schemas.microsoft.com/office/drawing/2014/main" xmlns="" id="{083A6CF8-5F88-4D8A-B51C-891EE1CFBBE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825" name="CustomShape 1" hidden="1">
          <a:extLst>
            <a:ext uri="{FF2B5EF4-FFF2-40B4-BE49-F238E27FC236}">
              <a16:creationId xmlns:a16="http://schemas.microsoft.com/office/drawing/2014/main" xmlns="" id="{68ED6B99-F422-48D1-A8E3-ED0717F5584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826" name="CustomShape 1" hidden="1">
          <a:extLst>
            <a:ext uri="{FF2B5EF4-FFF2-40B4-BE49-F238E27FC236}">
              <a16:creationId xmlns:a16="http://schemas.microsoft.com/office/drawing/2014/main" xmlns="" id="{181E609B-229A-449C-AA3C-9527B0CA850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827" name="CustomShape 1" hidden="1">
          <a:extLst>
            <a:ext uri="{FF2B5EF4-FFF2-40B4-BE49-F238E27FC236}">
              <a16:creationId xmlns:a16="http://schemas.microsoft.com/office/drawing/2014/main" xmlns="" id="{D9AB0AD3-6D3C-45FC-A6BB-12D63D68B9A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52</xdr:row>
      <xdr:rowOff>108857</xdr:rowOff>
    </xdr:to>
    <xdr:sp macro="" textlink="">
      <xdr:nvSpPr>
        <xdr:cNvPr id="828" name="CustomShape 1" hidden="1">
          <a:extLst>
            <a:ext uri="{FF2B5EF4-FFF2-40B4-BE49-F238E27FC236}">
              <a16:creationId xmlns:a16="http://schemas.microsoft.com/office/drawing/2014/main" xmlns="" id="{63882803-809E-4A16-B781-85E83145BF4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29" name="CustomShape 1" hidden="1">
          <a:extLst>
            <a:ext uri="{FF2B5EF4-FFF2-40B4-BE49-F238E27FC236}">
              <a16:creationId xmlns:a16="http://schemas.microsoft.com/office/drawing/2014/main" xmlns="" id="{F7092ED3-7BC2-444C-829A-05F51460626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30" name="CustomShape 1" hidden="1">
          <a:extLst>
            <a:ext uri="{FF2B5EF4-FFF2-40B4-BE49-F238E27FC236}">
              <a16:creationId xmlns:a16="http://schemas.microsoft.com/office/drawing/2014/main" xmlns="" id="{6378A803-66DC-4983-BE2F-B61790DBEAD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31" name="CustomShape 1" hidden="1">
          <a:extLst>
            <a:ext uri="{FF2B5EF4-FFF2-40B4-BE49-F238E27FC236}">
              <a16:creationId xmlns:a16="http://schemas.microsoft.com/office/drawing/2014/main" xmlns="" id="{0A1CDE9E-94CF-4768-A574-FC2D8C7E9E8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32" name="CustomShape 1" hidden="1">
          <a:extLst>
            <a:ext uri="{FF2B5EF4-FFF2-40B4-BE49-F238E27FC236}">
              <a16:creationId xmlns:a16="http://schemas.microsoft.com/office/drawing/2014/main" xmlns="" id="{D90BF2BD-43C6-43FB-A7E0-35B223FE718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33" name="CustomShape 1" hidden="1">
          <a:extLst>
            <a:ext uri="{FF2B5EF4-FFF2-40B4-BE49-F238E27FC236}">
              <a16:creationId xmlns:a16="http://schemas.microsoft.com/office/drawing/2014/main" xmlns="" id="{53144F99-C7E5-4C2C-B904-F0CF0EF6D32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34" name="CustomShape 1" hidden="1">
          <a:extLst>
            <a:ext uri="{FF2B5EF4-FFF2-40B4-BE49-F238E27FC236}">
              <a16:creationId xmlns:a16="http://schemas.microsoft.com/office/drawing/2014/main" xmlns="" id="{F81F064E-5474-407C-901E-B8BC8339EB6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35" name="CustomShape 1" hidden="1">
          <a:extLst>
            <a:ext uri="{FF2B5EF4-FFF2-40B4-BE49-F238E27FC236}">
              <a16:creationId xmlns:a16="http://schemas.microsoft.com/office/drawing/2014/main" xmlns="" id="{5030FF72-B935-4014-813C-120E843B269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36" name="CustomShape 1" hidden="1">
          <a:extLst>
            <a:ext uri="{FF2B5EF4-FFF2-40B4-BE49-F238E27FC236}">
              <a16:creationId xmlns:a16="http://schemas.microsoft.com/office/drawing/2014/main" xmlns="" id="{BAEC4E57-9463-4A9D-A24B-88C7010E0AE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37" name="CustomShape 1" hidden="1">
          <a:extLst>
            <a:ext uri="{FF2B5EF4-FFF2-40B4-BE49-F238E27FC236}">
              <a16:creationId xmlns:a16="http://schemas.microsoft.com/office/drawing/2014/main" xmlns="" id="{1EBF9661-CBA3-446B-B55D-C9B02296D5D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38" name="CustomShape 1" hidden="1">
          <a:extLst>
            <a:ext uri="{FF2B5EF4-FFF2-40B4-BE49-F238E27FC236}">
              <a16:creationId xmlns:a16="http://schemas.microsoft.com/office/drawing/2014/main" xmlns="" id="{A9AFAE66-9FA4-4B56-8C7D-A42FA4CAC75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39" name="CustomShape 1" hidden="1">
          <a:extLst>
            <a:ext uri="{FF2B5EF4-FFF2-40B4-BE49-F238E27FC236}">
              <a16:creationId xmlns:a16="http://schemas.microsoft.com/office/drawing/2014/main" xmlns="" id="{16EF4DDD-2A3B-4F27-B16A-C1C3892C7C0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40" name="CustomShape 1" hidden="1">
          <a:extLst>
            <a:ext uri="{FF2B5EF4-FFF2-40B4-BE49-F238E27FC236}">
              <a16:creationId xmlns:a16="http://schemas.microsoft.com/office/drawing/2014/main" xmlns="" id="{DD609D34-D7DF-4FA3-82D7-ED600016FA6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41" name="CustomShape 1" hidden="1">
          <a:extLst>
            <a:ext uri="{FF2B5EF4-FFF2-40B4-BE49-F238E27FC236}">
              <a16:creationId xmlns:a16="http://schemas.microsoft.com/office/drawing/2014/main" xmlns="" id="{EFB174B2-C0C1-4EA8-95C5-88758328282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42" name="CustomShape 1" hidden="1">
          <a:extLst>
            <a:ext uri="{FF2B5EF4-FFF2-40B4-BE49-F238E27FC236}">
              <a16:creationId xmlns:a16="http://schemas.microsoft.com/office/drawing/2014/main" xmlns="" id="{700C67E6-7754-40CD-BA20-6FF320718E8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43" name="CustomShape 1" hidden="1">
          <a:extLst>
            <a:ext uri="{FF2B5EF4-FFF2-40B4-BE49-F238E27FC236}">
              <a16:creationId xmlns:a16="http://schemas.microsoft.com/office/drawing/2014/main" xmlns="" id="{41381FB9-B326-4112-ABC3-D578E3C0881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44" name="CustomShape 1" hidden="1">
          <a:extLst>
            <a:ext uri="{FF2B5EF4-FFF2-40B4-BE49-F238E27FC236}">
              <a16:creationId xmlns:a16="http://schemas.microsoft.com/office/drawing/2014/main" xmlns="" id="{75C5FBF6-1E4A-4CD5-9271-82E8A4DFA9C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45" name="CustomShape 1" hidden="1">
          <a:extLst>
            <a:ext uri="{FF2B5EF4-FFF2-40B4-BE49-F238E27FC236}">
              <a16:creationId xmlns:a16="http://schemas.microsoft.com/office/drawing/2014/main" xmlns="" id="{7DD223D8-0E50-4815-B5D0-ACC14EF62DC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46" name="CustomShape 1" hidden="1">
          <a:extLst>
            <a:ext uri="{FF2B5EF4-FFF2-40B4-BE49-F238E27FC236}">
              <a16:creationId xmlns:a16="http://schemas.microsoft.com/office/drawing/2014/main" xmlns="" id="{180230E7-EE24-474C-8C61-7B9CA3AB41B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47" name="CustomShape 1" hidden="1">
          <a:extLst>
            <a:ext uri="{FF2B5EF4-FFF2-40B4-BE49-F238E27FC236}">
              <a16:creationId xmlns:a16="http://schemas.microsoft.com/office/drawing/2014/main" xmlns="" id="{1981A3E5-8456-4DF9-93EF-8D47C808BCA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48" name="CustomShape 1" hidden="1">
          <a:extLst>
            <a:ext uri="{FF2B5EF4-FFF2-40B4-BE49-F238E27FC236}">
              <a16:creationId xmlns:a16="http://schemas.microsoft.com/office/drawing/2014/main" xmlns="" id="{1ADF4F78-1AD5-4229-B29B-F201C90038D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49" name="CustomShape 1" hidden="1">
          <a:extLst>
            <a:ext uri="{FF2B5EF4-FFF2-40B4-BE49-F238E27FC236}">
              <a16:creationId xmlns:a16="http://schemas.microsoft.com/office/drawing/2014/main" xmlns="" id="{2642C349-D025-4947-AAC5-94EC2131783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50" name="CustomShape 1" hidden="1">
          <a:extLst>
            <a:ext uri="{FF2B5EF4-FFF2-40B4-BE49-F238E27FC236}">
              <a16:creationId xmlns:a16="http://schemas.microsoft.com/office/drawing/2014/main" xmlns="" id="{970ED008-434D-43E2-9F9F-127D443E403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51" name="CustomShape 1" hidden="1">
          <a:extLst>
            <a:ext uri="{FF2B5EF4-FFF2-40B4-BE49-F238E27FC236}">
              <a16:creationId xmlns:a16="http://schemas.microsoft.com/office/drawing/2014/main" xmlns="" id="{6BA5D8FE-5DF2-4887-8B13-DB6C215A6DF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52" name="CustomShape 1" hidden="1">
          <a:extLst>
            <a:ext uri="{FF2B5EF4-FFF2-40B4-BE49-F238E27FC236}">
              <a16:creationId xmlns:a16="http://schemas.microsoft.com/office/drawing/2014/main" xmlns="" id="{DFAEEED2-0426-4D59-AA94-8E2A3F50957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53" name="CustomShape 1" hidden="1">
          <a:extLst>
            <a:ext uri="{FF2B5EF4-FFF2-40B4-BE49-F238E27FC236}">
              <a16:creationId xmlns:a16="http://schemas.microsoft.com/office/drawing/2014/main" xmlns="" id="{04784855-BF5E-4131-B1EF-EE8E50B8C51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54" name="CustomShape 1" hidden="1">
          <a:extLst>
            <a:ext uri="{FF2B5EF4-FFF2-40B4-BE49-F238E27FC236}">
              <a16:creationId xmlns:a16="http://schemas.microsoft.com/office/drawing/2014/main" xmlns="" id="{0CF3D666-038B-4DCB-B68C-ECF7FF235F8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55" name="CustomShape 1" hidden="1">
          <a:extLst>
            <a:ext uri="{FF2B5EF4-FFF2-40B4-BE49-F238E27FC236}">
              <a16:creationId xmlns:a16="http://schemas.microsoft.com/office/drawing/2014/main" xmlns="" id="{5FA81FD0-BA8B-4DF4-B1A1-73A55836080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56" name="CustomShape 1" hidden="1">
          <a:extLst>
            <a:ext uri="{FF2B5EF4-FFF2-40B4-BE49-F238E27FC236}">
              <a16:creationId xmlns:a16="http://schemas.microsoft.com/office/drawing/2014/main" xmlns="" id="{CCBFC7C2-A69D-4481-9C6E-13D1399BD2E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57" name="CustomShape 1" hidden="1">
          <a:extLst>
            <a:ext uri="{FF2B5EF4-FFF2-40B4-BE49-F238E27FC236}">
              <a16:creationId xmlns:a16="http://schemas.microsoft.com/office/drawing/2014/main" xmlns="" id="{FADE032E-E61C-4C08-8033-4AC58BD5615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58" name="CustomShape 1" hidden="1">
          <a:extLst>
            <a:ext uri="{FF2B5EF4-FFF2-40B4-BE49-F238E27FC236}">
              <a16:creationId xmlns:a16="http://schemas.microsoft.com/office/drawing/2014/main" xmlns="" id="{2D0FB188-0DE8-4C56-81D7-DC4CF4751CD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59" name="CustomShape 1" hidden="1">
          <a:extLst>
            <a:ext uri="{FF2B5EF4-FFF2-40B4-BE49-F238E27FC236}">
              <a16:creationId xmlns:a16="http://schemas.microsoft.com/office/drawing/2014/main" xmlns="" id="{5EED04D5-B33B-4C27-BEDE-55270818606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60" name="CustomShape 1" hidden="1">
          <a:extLst>
            <a:ext uri="{FF2B5EF4-FFF2-40B4-BE49-F238E27FC236}">
              <a16:creationId xmlns:a16="http://schemas.microsoft.com/office/drawing/2014/main" xmlns="" id="{50D4F672-6CD1-4994-A705-F06699FE29A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61" name="CustomShape 1" hidden="1">
          <a:extLst>
            <a:ext uri="{FF2B5EF4-FFF2-40B4-BE49-F238E27FC236}">
              <a16:creationId xmlns:a16="http://schemas.microsoft.com/office/drawing/2014/main" xmlns="" id="{DF21A61D-2EEE-475B-BBE0-A0DA1711304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62" name="CustomShape 1" hidden="1">
          <a:extLst>
            <a:ext uri="{FF2B5EF4-FFF2-40B4-BE49-F238E27FC236}">
              <a16:creationId xmlns:a16="http://schemas.microsoft.com/office/drawing/2014/main" xmlns="" id="{2B1A6874-605C-4016-859D-0A088821C8B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63" name="CustomShape 1" hidden="1">
          <a:extLst>
            <a:ext uri="{FF2B5EF4-FFF2-40B4-BE49-F238E27FC236}">
              <a16:creationId xmlns:a16="http://schemas.microsoft.com/office/drawing/2014/main" xmlns="" id="{22856DCB-665E-463A-B371-BE21CCF1244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64" name="CustomShape 1" hidden="1">
          <a:extLst>
            <a:ext uri="{FF2B5EF4-FFF2-40B4-BE49-F238E27FC236}">
              <a16:creationId xmlns:a16="http://schemas.microsoft.com/office/drawing/2014/main" xmlns="" id="{B0F2ED66-0ACC-4CEF-81AA-86DC35848BC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65" name="CustomShape 1" hidden="1">
          <a:extLst>
            <a:ext uri="{FF2B5EF4-FFF2-40B4-BE49-F238E27FC236}">
              <a16:creationId xmlns:a16="http://schemas.microsoft.com/office/drawing/2014/main" xmlns="" id="{FCF879EB-5B98-4729-BEEE-7D9D6F1D5A6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66" name="CustomShape 1" hidden="1">
          <a:extLst>
            <a:ext uri="{FF2B5EF4-FFF2-40B4-BE49-F238E27FC236}">
              <a16:creationId xmlns:a16="http://schemas.microsoft.com/office/drawing/2014/main" xmlns="" id="{DB7676B2-5B59-4A28-8D7D-36DD310F4AA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67" name="CustomShape 1" hidden="1">
          <a:extLst>
            <a:ext uri="{FF2B5EF4-FFF2-40B4-BE49-F238E27FC236}">
              <a16:creationId xmlns:a16="http://schemas.microsoft.com/office/drawing/2014/main" xmlns="" id="{22D0E1FC-0F81-46F7-9382-D691E9429BC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68" name="CustomShape 1" hidden="1">
          <a:extLst>
            <a:ext uri="{FF2B5EF4-FFF2-40B4-BE49-F238E27FC236}">
              <a16:creationId xmlns:a16="http://schemas.microsoft.com/office/drawing/2014/main" xmlns="" id="{0B84D698-1E6A-4175-AEB4-BA6BBA40084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69" name="CustomShape 1" hidden="1">
          <a:extLst>
            <a:ext uri="{FF2B5EF4-FFF2-40B4-BE49-F238E27FC236}">
              <a16:creationId xmlns:a16="http://schemas.microsoft.com/office/drawing/2014/main" xmlns="" id="{8DA3B371-642D-4A06-B2AA-9C669CF1383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70" name="CustomShape 1" hidden="1">
          <a:extLst>
            <a:ext uri="{FF2B5EF4-FFF2-40B4-BE49-F238E27FC236}">
              <a16:creationId xmlns:a16="http://schemas.microsoft.com/office/drawing/2014/main" xmlns="" id="{60265ADF-5CB7-4F83-B411-7E695DAA1A6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71" name="CustomShape 1" hidden="1">
          <a:extLst>
            <a:ext uri="{FF2B5EF4-FFF2-40B4-BE49-F238E27FC236}">
              <a16:creationId xmlns:a16="http://schemas.microsoft.com/office/drawing/2014/main" xmlns="" id="{CC918A20-0DC6-4005-80D1-CC3105146FC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72" name="CustomShape 1" hidden="1">
          <a:extLst>
            <a:ext uri="{FF2B5EF4-FFF2-40B4-BE49-F238E27FC236}">
              <a16:creationId xmlns:a16="http://schemas.microsoft.com/office/drawing/2014/main" xmlns="" id="{69CFFCDB-69A6-4ED1-BF1C-0E6127A3737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73" name="CustomShape 1" hidden="1">
          <a:extLst>
            <a:ext uri="{FF2B5EF4-FFF2-40B4-BE49-F238E27FC236}">
              <a16:creationId xmlns:a16="http://schemas.microsoft.com/office/drawing/2014/main" xmlns="" id="{2C7058D0-71BF-4217-BCBE-B43B0F72BBD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74" name="CustomShape 1" hidden="1">
          <a:extLst>
            <a:ext uri="{FF2B5EF4-FFF2-40B4-BE49-F238E27FC236}">
              <a16:creationId xmlns:a16="http://schemas.microsoft.com/office/drawing/2014/main" xmlns="" id="{C4E79E39-4634-4C45-94B8-A89D5A01E56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75" name="CustomShape 1" hidden="1">
          <a:extLst>
            <a:ext uri="{FF2B5EF4-FFF2-40B4-BE49-F238E27FC236}">
              <a16:creationId xmlns:a16="http://schemas.microsoft.com/office/drawing/2014/main" xmlns="" id="{0045AFCE-F32C-4AB0-A0B8-1815E0EC406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76" name="CustomShape 1" hidden="1">
          <a:extLst>
            <a:ext uri="{FF2B5EF4-FFF2-40B4-BE49-F238E27FC236}">
              <a16:creationId xmlns:a16="http://schemas.microsoft.com/office/drawing/2014/main" xmlns="" id="{DE4974D8-89C5-47ED-B731-94DD9472BDD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77" name="CustomShape 1" hidden="1">
          <a:extLst>
            <a:ext uri="{FF2B5EF4-FFF2-40B4-BE49-F238E27FC236}">
              <a16:creationId xmlns:a16="http://schemas.microsoft.com/office/drawing/2014/main" xmlns="" id="{68B5815E-093A-4AF9-8D8C-DE690B04315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78" name="CustomShape 1" hidden="1">
          <a:extLst>
            <a:ext uri="{FF2B5EF4-FFF2-40B4-BE49-F238E27FC236}">
              <a16:creationId xmlns:a16="http://schemas.microsoft.com/office/drawing/2014/main" xmlns="" id="{BF4A1AE1-6381-40E0-8B68-960558E583B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79" name="CustomShape 1" hidden="1">
          <a:extLst>
            <a:ext uri="{FF2B5EF4-FFF2-40B4-BE49-F238E27FC236}">
              <a16:creationId xmlns:a16="http://schemas.microsoft.com/office/drawing/2014/main" xmlns="" id="{B5D0A61F-6F60-452D-B7BA-9DE7EA56814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80" name="CustomShape 1" hidden="1">
          <a:extLst>
            <a:ext uri="{FF2B5EF4-FFF2-40B4-BE49-F238E27FC236}">
              <a16:creationId xmlns:a16="http://schemas.microsoft.com/office/drawing/2014/main" xmlns="" id="{6DE893D9-C8D0-4C1A-A97A-855560DB698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81" name="CustomShape 1" hidden="1">
          <a:extLst>
            <a:ext uri="{FF2B5EF4-FFF2-40B4-BE49-F238E27FC236}">
              <a16:creationId xmlns:a16="http://schemas.microsoft.com/office/drawing/2014/main" xmlns="" id="{08999DDB-FA3D-4EF4-912A-2D39BA01D94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82" name="CustomShape 1" hidden="1">
          <a:extLst>
            <a:ext uri="{FF2B5EF4-FFF2-40B4-BE49-F238E27FC236}">
              <a16:creationId xmlns:a16="http://schemas.microsoft.com/office/drawing/2014/main" xmlns="" id="{1237E569-E26F-4A1A-8B5E-0EEE9499D6A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83" name="CustomShape 1" hidden="1">
          <a:extLst>
            <a:ext uri="{FF2B5EF4-FFF2-40B4-BE49-F238E27FC236}">
              <a16:creationId xmlns:a16="http://schemas.microsoft.com/office/drawing/2014/main" xmlns="" id="{651814FB-F442-4AF6-86AE-E31C5629FA7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84" name="CustomShape 1" hidden="1">
          <a:extLst>
            <a:ext uri="{FF2B5EF4-FFF2-40B4-BE49-F238E27FC236}">
              <a16:creationId xmlns:a16="http://schemas.microsoft.com/office/drawing/2014/main" xmlns="" id="{0DB96084-FA86-4D1A-8B79-DC3C61A99C7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85" name="CustomShape 1" hidden="1">
          <a:extLst>
            <a:ext uri="{FF2B5EF4-FFF2-40B4-BE49-F238E27FC236}">
              <a16:creationId xmlns:a16="http://schemas.microsoft.com/office/drawing/2014/main" xmlns="" id="{AD70D345-DAD8-42F4-AC85-A659A374810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86" name="CustomShape 1" hidden="1">
          <a:extLst>
            <a:ext uri="{FF2B5EF4-FFF2-40B4-BE49-F238E27FC236}">
              <a16:creationId xmlns:a16="http://schemas.microsoft.com/office/drawing/2014/main" xmlns="" id="{54DD26AB-8369-4936-8DCB-CD2A378AFC7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87" name="CustomShape 1" hidden="1">
          <a:extLst>
            <a:ext uri="{FF2B5EF4-FFF2-40B4-BE49-F238E27FC236}">
              <a16:creationId xmlns:a16="http://schemas.microsoft.com/office/drawing/2014/main" xmlns="" id="{1E711F35-313B-49DC-9523-10FC8DAB9CE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88" name="CustomShape 1" hidden="1">
          <a:extLst>
            <a:ext uri="{FF2B5EF4-FFF2-40B4-BE49-F238E27FC236}">
              <a16:creationId xmlns:a16="http://schemas.microsoft.com/office/drawing/2014/main" xmlns="" id="{EC8D77E2-BBCF-40C7-AD41-AC0CF01283C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89" name="CustomShape 1" hidden="1">
          <a:extLst>
            <a:ext uri="{FF2B5EF4-FFF2-40B4-BE49-F238E27FC236}">
              <a16:creationId xmlns:a16="http://schemas.microsoft.com/office/drawing/2014/main" xmlns="" id="{DE864DDD-7A78-4E59-B1D7-B59F99CDCFA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90" name="CustomShape 1" hidden="1">
          <a:extLst>
            <a:ext uri="{FF2B5EF4-FFF2-40B4-BE49-F238E27FC236}">
              <a16:creationId xmlns:a16="http://schemas.microsoft.com/office/drawing/2014/main" xmlns="" id="{52DA8854-4D1B-4034-85F6-BF472142E27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91" name="CustomShape 1" hidden="1">
          <a:extLst>
            <a:ext uri="{FF2B5EF4-FFF2-40B4-BE49-F238E27FC236}">
              <a16:creationId xmlns:a16="http://schemas.microsoft.com/office/drawing/2014/main" xmlns="" id="{0AB037A0-D808-4F25-A397-2E5D65ED7EB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92" name="CustomShape 1" hidden="1">
          <a:extLst>
            <a:ext uri="{FF2B5EF4-FFF2-40B4-BE49-F238E27FC236}">
              <a16:creationId xmlns:a16="http://schemas.microsoft.com/office/drawing/2014/main" xmlns="" id="{28920021-B569-49E8-A27F-A83BEBF33FC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93" name="CustomShape 1" hidden="1">
          <a:extLst>
            <a:ext uri="{FF2B5EF4-FFF2-40B4-BE49-F238E27FC236}">
              <a16:creationId xmlns:a16="http://schemas.microsoft.com/office/drawing/2014/main" xmlns="" id="{8EE9E686-33B3-488F-8E5A-F7B7C6CDCC9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94" name="CustomShape 1" hidden="1">
          <a:extLst>
            <a:ext uri="{FF2B5EF4-FFF2-40B4-BE49-F238E27FC236}">
              <a16:creationId xmlns:a16="http://schemas.microsoft.com/office/drawing/2014/main" xmlns="" id="{32A262FB-CA64-41E7-B5F6-62669594CD0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95" name="CustomShape 1" hidden="1">
          <a:extLst>
            <a:ext uri="{FF2B5EF4-FFF2-40B4-BE49-F238E27FC236}">
              <a16:creationId xmlns:a16="http://schemas.microsoft.com/office/drawing/2014/main" xmlns="" id="{5060B7D3-7284-4FC0-BAF3-41D62EBC69D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96" name="CustomShape 1" hidden="1">
          <a:extLst>
            <a:ext uri="{FF2B5EF4-FFF2-40B4-BE49-F238E27FC236}">
              <a16:creationId xmlns:a16="http://schemas.microsoft.com/office/drawing/2014/main" xmlns="" id="{8C13F909-537E-459A-92A0-EBB9628AC6E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97" name="CustomShape 1" hidden="1">
          <a:extLst>
            <a:ext uri="{FF2B5EF4-FFF2-40B4-BE49-F238E27FC236}">
              <a16:creationId xmlns:a16="http://schemas.microsoft.com/office/drawing/2014/main" xmlns="" id="{9AFBA2A0-7667-42EE-ACE1-DFE64DE784A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98" name="CustomShape 1" hidden="1">
          <a:extLst>
            <a:ext uri="{FF2B5EF4-FFF2-40B4-BE49-F238E27FC236}">
              <a16:creationId xmlns:a16="http://schemas.microsoft.com/office/drawing/2014/main" xmlns="" id="{9A983EE7-F6C8-43C2-98AE-F57F980E900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899" name="CustomShape 1" hidden="1">
          <a:extLst>
            <a:ext uri="{FF2B5EF4-FFF2-40B4-BE49-F238E27FC236}">
              <a16:creationId xmlns:a16="http://schemas.microsoft.com/office/drawing/2014/main" xmlns="" id="{E6F98208-374B-4D5A-B1CA-98401B23285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00" name="CustomShape 1" hidden="1">
          <a:extLst>
            <a:ext uri="{FF2B5EF4-FFF2-40B4-BE49-F238E27FC236}">
              <a16:creationId xmlns:a16="http://schemas.microsoft.com/office/drawing/2014/main" xmlns="" id="{3FF33E87-6B37-4EB1-B00A-9A9C0B351AB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01" name="CustomShape 1" hidden="1">
          <a:extLst>
            <a:ext uri="{FF2B5EF4-FFF2-40B4-BE49-F238E27FC236}">
              <a16:creationId xmlns:a16="http://schemas.microsoft.com/office/drawing/2014/main" xmlns="" id="{D238808C-D8AF-44FE-9B31-4FFC83D67D3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02" name="CustomShape 1" hidden="1">
          <a:extLst>
            <a:ext uri="{FF2B5EF4-FFF2-40B4-BE49-F238E27FC236}">
              <a16:creationId xmlns:a16="http://schemas.microsoft.com/office/drawing/2014/main" xmlns="" id="{95730D07-A84C-4C8B-8129-5392E2DD52C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03" name="CustomShape 1" hidden="1">
          <a:extLst>
            <a:ext uri="{FF2B5EF4-FFF2-40B4-BE49-F238E27FC236}">
              <a16:creationId xmlns:a16="http://schemas.microsoft.com/office/drawing/2014/main" xmlns="" id="{A6F3BAC0-83A0-49BC-A5AA-31AA91CBA7E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04" name="CustomShape 1" hidden="1">
          <a:extLst>
            <a:ext uri="{FF2B5EF4-FFF2-40B4-BE49-F238E27FC236}">
              <a16:creationId xmlns:a16="http://schemas.microsoft.com/office/drawing/2014/main" xmlns="" id="{E3E5A0BB-1DB6-435C-8969-11BD5E16F46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05" name="CustomShape 1" hidden="1">
          <a:extLst>
            <a:ext uri="{FF2B5EF4-FFF2-40B4-BE49-F238E27FC236}">
              <a16:creationId xmlns:a16="http://schemas.microsoft.com/office/drawing/2014/main" xmlns="" id="{17F3F96E-9BA5-4A9E-8649-C68D1D221C8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06" name="CustomShape 1" hidden="1">
          <a:extLst>
            <a:ext uri="{FF2B5EF4-FFF2-40B4-BE49-F238E27FC236}">
              <a16:creationId xmlns:a16="http://schemas.microsoft.com/office/drawing/2014/main" xmlns="" id="{3F6C7293-9BAF-479B-822F-223769525D8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07" name="CustomShape 1" hidden="1">
          <a:extLst>
            <a:ext uri="{FF2B5EF4-FFF2-40B4-BE49-F238E27FC236}">
              <a16:creationId xmlns:a16="http://schemas.microsoft.com/office/drawing/2014/main" xmlns="" id="{779CD305-C86E-4B7E-AA4B-6203657DE6A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08" name="CustomShape 1" hidden="1">
          <a:extLst>
            <a:ext uri="{FF2B5EF4-FFF2-40B4-BE49-F238E27FC236}">
              <a16:creationId xmlns:a16="http://schemas.microsoft.com/office/drawing/2014/main" xmlns="" id="{6BEA9A40-55B2-42D3-B5E6-E8454649913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09" name="CustomShape 1" hidden="1">
          <a:extLst>
            <a:ext uri="{FF2B5EF4-FFF2-40B4-BE49-F238E27FC236}">
              <a16:creationId xmlns:a16="http://schemas.microsoft.com/office/drawing/2014/main" xmlns="" id="{B1AA5CA4-B632-4719-8C5E-260B3A23681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10" name="CustomShape 1" hidden="1">
          <a:extLst>
            <a:ext uri="{FF2B5EF4-FFF2-40B4-BE49-F238E27FC236}">
              <a16:creationId xmlns:a16="http://schemas.microsoft.com/office/drawing/2014/main" xmlns="" id="{4F257A9A-4EC2-4A34-A013-F8B9722CA37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11" name="CustomShape 1" hidden="1">
          <a:extLst>
            <a:ext uri="{FF2B5EF4-FFF2-40B4-BE49-F238E27FC236}">
              <a16:creationId xmlns:a16="http://schemas.microsoft.com/office/drawing/2014/main" xmlns="" id="{454429B2-5B93-4106-B1AF-C32803E5252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12" name="CustomShape 1" hidden="1">
          <a:extLst>
            <a:ext uri="{FF2B5EF4-FFF2-40B4-BE49-F238E27FC236}">
              <a16:creationId xmlns:a16="http://schemas.microsoft.com/office/drawing/2014/main" xmlns="" id="{0337953A-D95A-4BE3-8276-DF5827CDB6D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13" name="CustomShape 1" hidden="1">
          <a:extLst>
            <a:ext uri="{FF2B5EF4-FFF2-40B4-BE49-F238E27FC236}">
              <a16:creationId xmlns:a16="http://schemas.microsoft.com/office/drawing/2014/main" xmlns="" id="{CC94D6AF-D35B-4FEA-9A74-F9CB96299A0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14" name="CustomShape 1" hidden="1">
          <a:extLst>
            <a:ext uri="{FF2B5EF4-FFF2-40B4-BE49-F238E27FC236}">
              <a16:creationId xmlns:a16="http://schemas.microsoft.com/office/drawing/2014/main" xmlns="" id="{D094910B-8EEC-4932-990C-21C06B67DFF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15" name="CustomShape 1" hidden="1">
          <a:extLst>
            <a:ext uri="{FF2B5EF4-FFF2-40B4-BE49-F238E27FC236}">
              <a16:creationId xmlns:a16="http://schemas.microsoft.com/office/drawing/2014/main" xmlns="" id="{DA93516B-4B7B-47BF-B123-44EBF353B46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16" name="CustomShape 1" hidden="1">
          <a:extLst>
            <a:ext uri="{FF2B5EF4-FFF2-40B4-BE49-F238E27FC236}">
              <a16:creationId xmlns:a16="http://schemas.microsoft.com/office/drawing/2014/main" xmlns="" id="{A4BCAB8C-42F6-4357-BC09-C25F668CF0A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17" name="CustomShape 1" hidden="1">
          <a:extLst>
            <a:ext uri="{FF2B5EF4-FFF2-40B4-BE49-F238E27FC236}">
              <a16:creationId xmlns:a16="http://schemas.microsoft.com/office/drawing/2014/main" xmlns="" id="{4CD773BF-16EE-415F-9E92-ADEAAA441A2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18" name="CustomShape 1" hidden="1">
          <a:extLst>
            <a:ext uri="{FF2B5EF4-FFF2-40B4-BE49-F238E27FC236}">
              <a16:creationId xmlns:a16="http://schemas.microsoft.com/office/drawing/2014/main" xmlns="" id="{CD2B1625-8D0C-43B7-A27E-D54F825D4C1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19" name="CustomShape 1" hidden="1">
          <a:extLst>
            <a:ext uri="{FF2B5EF4-FFF2-40B4-BE49-F238E27FC236}">
              <a16:creationId xmlns:a16="http://schemas.microsoft.com/office/drawing/2014/main" xmlns="" id="{E48598AB-3E84-4F2F-9370-D0FA5631A20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20" name="CustomShape 1" hidden="1">
          <a:extLst>
            <a:ext uri="{FF2B5EF4-FFF2-40B4-BE49-F238E27FC236}">
              <a16:creationId xmlns:a16="http://schemas.microsoft.com/office/drawing/2014/main" xmlns="" id="{B7788005-5BDA-45FB-986E-09B022CB1B4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21" name="CustomShape 1" hidden="1">
          <a:extLst>
            <a:ext uri="{FF2B5EF4-FFF2-40B4-BE49-F238E27FC236}">
              <a16:creationId xmlns:a16="http://schemas.microsoft.com/office/drawing/2014/main" xmlns="" id="{E11DEA1F-4317-4207-8FB6-38E3F3CC206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22" name="CustomShape 1" hidden="1">
          <a:extLst>
            <a:ext uri="{FF2B5EF4-FFF2-40B4-BE49-F238E27FC236}">
              <a16:creationId xmlns:a16="http://schemas.microsoft.com/office/drawing/2014/main" xmlns="" id="{78A19769-BA5B-4352-AA6C-BF26295093E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23" name="CustomShape 1" hidden="1">
          <a:extLst>
            <a:ext uri="{FF2B5EF4-FFF2-40B4-BE49-F238E27FC236}">
              <a16:creationId xmlns:a16="http://schemas.microsoft.com/office/drawing/2014/main" xmlns="" id="{F5E05D86-A08B-4DF6-996A-D8409BC1F00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24" name="CustomShape 1" hidden="1">
          <a:extLst>
            <a:ext uri="{FF2B5EF4-FFF2-40B4-BE49-F238E27FC236}">
              <a16:creationId xmlns:a16="http://schemas.microsoft.com/office/drawing/2014/main" xmlns="" id="{76BF11FA-CADD-494D-B2CD-67FA005756F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25" name="CustomShape 1" hidden="1">
          <a:extLst>
            <a:ext uri="{FF2B5EF4-FFF2-40B4-BE49-F238E27FC236}">
              <a16:creationId xmlns:a16="http://schemas.microsoft.com/office/drawing/2014/main" xmlns="" id="{0C257A85-BDF1-46D1-8E08-3F2495AB2B0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26" name="CustomShape 1" hidden="1">
          <a:extLst>
            <a:ext uri="{FF2B5EF4-FFF2-40B4-BE49-F238E27FC236}">
              <a16:creationId xmlns:a16="http://schemas.microsoft.com/office/drawing/2014/main" xmlns="" id="{1ED4F9DF-F6DD-4C3C-BA60-41FD0FE5F99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27" name="CustomShape 1" hidden="1">
          <a:extLst>
            <a:ext uri="{FF2B5EF4-FFF2-40B4-BE49-F238E27FC236}">
              <a16:creationId xmlns:a16="http://schemas.microsoft.com/office/drawing/2014/main" xmlns="" id="{F4F7667C-B90E-4475-A961-61E64D7140A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28" name="CustomShape 1" hidden="1">
          <a:extLst>
            <a:ext uri="{FF2B5EF4-FFF2-40B4-BE49-F238E27FC236}">
              <a16:creationId xmlns:a16="http://schemas.microsoft.com/office/drawing/2014/main" xmlns="" id="{E5C8357F-4579-4C36-A431-BDDE3E65717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29" name="CustomShape 1" hidden="1">
          <a:extLst>
            <a:ext uri="{FF2B5EF4-FFF2-40B4-BE49-F238E27FC236}">
              <a16:creationId xmlns:a16="http://schemas.microsoft.com/office/drawing/2014/main" xmlns="" id="{8D27674E-78BF-4DB8-B8D5-69899E53173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30" name="CustomShape 1" hidden="1">
          <a:extLst>
            <a:ext uri="{FF2B5EF4-FFF2-40B4-BE49-F238E27FC236}">
              <a16:creationId xmlns:a16="http://schemas.microsoft.com/office/drawing/2014/main" xmlns="" id="{B71E9F98-5333-4E13-A21C-925F607EAE2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31" name="CustomShape 1" hidden="1">
          <a:extLst>
            <a:ext uri="{FF2B5EF4-FFF2-40B4-BE49-F238E27FC236}">
              <a16:creationId xmlns:a16="http://schemas.microsoft.com/office/drawing/2014/main" xmlns="" id="{7C62F600-87A2-44C9-944A-31F51C27485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32" name="CustomShape 1" hidden="1">
          <a:extLst>
            <a:ext uri="{FF2B5EF4-FFF2-40B4-BE49-F238E27FC236}">
              <a16:creationId xmlns:a16="http://schemas.microsoft.com/office/drawing/2014/main" xmlns="" id="{A4D07970-DB91-49DF-B43D-7ADDECE7B7B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33" name="CustomShape 1" hidden="1">
          <a:extLst>
            <a:ext uri="{FF2B5EF4-FFF2-40B4-BE49-F238E27FC236}">
              <a16:creationId xmlns:a16="http://schemas.microsoft.com/office/drawing/2014/main" xmlns="" id="{33CEC816-30CE-4EFF-84F9-8A0F301AAC9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34" name="CustomShape 1" hidden="1">
          <a:extLst>
            <a:ext uri="{FF2B5EF4-FFF2-40B4-BE49-F238E27FC236}">
              <a16:creationId xmlns:a16="http://schemas.microsoft.com/office/drawing/2014/main" xmlns="" id="{38F7DAB9-9890-4960-B28C-F07295D7316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35" name="CustomShape 1" hidden="1">
          <a:extLst>
            <a:ext uri="{FF2B5EF4-FFF2-40B4-BE49-F238E27FC236}">
              <a16:creationId xmlns:a16="http://schemas.microsoft.com/office/drawing/2014/main" xmlns="" id="{D7C04DAB-CD97-44AE-AC5E-446486B4B66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36" name="CustomShape 1" hidden="1">
          <a:extLst>
            <a:ext uri="{FF2B5EF4-FFF2-40B4-BE49-F238E27FC236}">
              <a16:creationId xmlns:a16="http://schemas.microsoft.com/office/drawing/2014/main" xmlns="" id="{E159CE5C-8805-45D6-9C00-2F022B2088B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37" name="CustomShape 1" hidden="1">
          <a:extLst>
            <a:ext uri="{FF2B5EF4-FFF2-40B4-BE49-F238E27FC236}">
              <a16:creationId xmlns:a16="http://schemas.microsoft.com/office/drawing/2014/main" xmlns="" id="{D8EBCDA4-D1C5-4BE9-9CEC-EEF66DE336B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38" name="CustomShape 1" hidden="1">
          <a:extLst>
            <a:ext uri="{FF2B5EF4-FFF2-40B4-BE49-F238E27FC236}">
              <a16:creationId xmlns:a16="http://schemas.microsoft.com/office/drawing/2014/main" xmlns="" id="{329FBCEE-63EF-4344-A87C-ACE61E77C0D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39" name="CustomShape 1" hidden="1">
          <a:extLst>
            <a:ext uri="{FF2B5EF4-FFF2-40B4-BE49-F238E27FC236}">
              <a16:creationId xmlns:a16="http://schemas.microsoft.com/office/drawing/2014/main" xmlns="" id="{999C32D0-A2D3-4EA7-A1DD-5A79696B256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40" name="CustomShape 1" hidden="1">
          <a:extLst>
            <a:ext uri="{FF2B5EF4-FFF2-40B4-BE49-F238E27FC236}">
              <a16:creationId xmlns:a16="http://schemas.microsoft.com/office/drawing/2014/main" xmlns="" id="{D6EDB1EC-933A-4B79-8281-85C93132BD5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41" name="CustomShape 1" hidden="1">
          <a:extLst>
            <a:ext uri="{FF2B5EF4-FFF2-40B4-BE49-F238E27FC236}">
              <a16:creationId xmlns:a16="http://schemas.microsoft.com/office/drawing/2014/main" xmlns="" id="{5083C158-210D-4F3B-901C-F936F119EE5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42" name="CustomShape 1" hidden="1">
          <a:extLst>
            <a:ext uri="{FF2B5EF4-FFF2-40B4-BE49-F238E27FC236}">
              <a16:creationId xmlns:a16="http://schemas.microsoft.com/office/drawing/2014/main" xmlns="" id="{EE17F900-3941-4BA6-86B2-F9B7C4CCE62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43" name="CustomShape 1" hidden="1">
          <a:extLst>
            <a:ext uri="{FF2B5EF4-FFF2-40B4-BE49-F238E27FC236}">
              <a16:creationId xmlns:a16="http://schemas.microsoft.com/office/drawing/2014/main" xmlns="" id="{F969C3B4-8D9C-4169-8BD1-78174D7B6D0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44" name="CustomShape 1" hidden="1">
          <a:extLst>
            <a:ext uri="{FF2B5EF4-FFF2-40B4-BE49-F238E27FC236}">
              <a16:creationId xmlns:a16="http://schemas.microsoft.com/office/drawing/2014/main" xmlns="" id="{5A98B62F-9198-4009-8FA6-8FB9CE34B3D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45" name="CustomShape 1" hidden="1">
          <a:extLst>
            <a:ext uri="{FF2B5EF4-FFF2-40B4-BE49-F238E27FC236}">
              <a16:creationId xmlns:a16="http://schemas.microsoft.com/office/drawing/2014/main" xmlns="" id="{A023B823-1230-4F16-B1AD-8F0A920E4C4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46" name="CustomShape 1" hidden="1">
          <a:extLst>
            <a:ext uri="{FF2B5EF4-FFF2-40B4-BE49-F238E27FC236}">
              <a16:creationId xmlns:a16="http://schemas.microsoft.com/office/drawing/2014/main" xmlns="" id="{A769EA80-6A38-4D33-9CAE-B8744E36FED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47" name="CustomShape 1" hidden="1">
          <a:extLst>
            <a:ext uri="{FF2B5EF4-FFF2-40B4-BE49-F238E27FC236}">
              <a16:creationId xmlns:a16="http://schemas.microsoft.com/office/drawing/2014/main" xmlns="" id="{C5C9D1BA-DCC5-41AD-9ED5-818067153CE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48" name="CustomShape 1" hidden="1">
          <a:extLst>
            <a:ext uri="{FF2B5EF4-FFF2-40B4-BE49-F238E27FC236}">
              <a16:creationId xmlns:a16="http://schemas.microsoft.com/office/drawing/2014/main" xmlns="" id="{ED518BC5-7BD2-4E95-A3EE-283222F23F5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49" name="CustomShape 1" hidden="1">
          <a:extLst>
            <a:ext uri="{FF2B5EF4-FFF2-40B4-BE49-F238E27FC236}">
              <a16:creationId xmlns:a16="http://schemas.microsoft.com/office/drawing/2014/main" xmlns="" id="{1880AD22-A0D3-428F-8840-FC6D99E138E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50" name="CustomShape 1" hidden="1">
          <a:extLst>
            <a:ext uri="{FF2B5EF4-FFF2-40B4-BE49-F238E27FC236}">
              <a16:creationId xmlns:a16="http://schemas.microsoft.com/office/drawing/2014/main" xmlns="" id="{986D39E7-FF0F-49D5-A0F6-0EF3AC3C71B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51" name="CustomShape 1" hidden="1">
          <a:extLst>
            <a:ext uri="{FF2B5EF4-FFF2-40B4-BE49-F238E27FC236}">
              <a16:creationId xmlns:a16="http://schemas.microsoft.com/office/drawing/2014/main" xmlns="" id="{54DE06B1-55BD-4064-BDF4-D92344B049B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52" name="CustomShape 1" hidden="1">
          <a:extLst>
            <a:ext uri="{FF2B5EF4-FFF2-40B4-BE49-F238E27FC236}">
              <a16:creationId xmlns:a16="http://schemas.microsoft.com/office/drawing/2014/main" xmlns="" id="{4F0E1556-A4E2-4110-9292-0B3A72A01C6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53" name="CustomShape 1" hidden="1">
          <a:extLst>
            <a:ext uri="{FF2B5EF4-FFF2-40B4-BE49-F238E27FC236}">
              <a16:creationId xmlns:a16="http://schemas.microsoft.com/office/drawing/2014/main" xmlns="" id="{07DD44B9-FD6A-4316-A5EF-DFE8447BFAA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54" name="CustomShape 1" hidden="1">
          <a:extLst>
            <a:ext uri="{FF2B5EF4-FFF2-40B4-BE49-F238E27FC236}">
              <a16:creationId xmlns:a16="http://schemas.microsoft.com/office/drawing/2014/main" xmlns="" id="{DE53E4B6-246D-49D0-A64E-B3DD6E4DC12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55" name="CustomShape 1" hidden="1">
          <a:extLst>
            <a:ext uri="{FF2B5EF4-FFF2-40B4-BE49-F238E27FC236}">
              <a16:creationId xmlns:a16="http://schemas.microsoft.com/office/drawing/2014/main" xmlns="" id="{257D8CCA-F87F-4BDE-BAF1-9CE5F59BD25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56" name="CustomShape 1" hidden="1">
          <a:extLst>
            <a:ext uri="{FF2B5EF4-FFF2-40B4-BE49-F238E27FC236}">
              <a16:creationId xmlns:a16="http://schemas.microsoft.com/office/drawing/2014/main" xmlns="" id="{12D6C739-B717-4A93-AA74-26689C01E08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57" name="CustomShape 1" hidden="1">
          <a:extLst>
            <a:ext uri="{FF2B5EF4-FFF2-40B4-BE49-F238E27FC236}">
              <a16:creationId xmlns:a16="http://schemas.microsoft.com/office/drawing/2014/main" xmlns="" id="{888E4C5D-B106-49B9-8E0D-7F9D874D753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58" name="CustomShape 1" hidden="1">
          <a:extLst>
            <a:ext uri="{FF2B5EF4-FFF2-40B4-BE49-F238E27FC236}">
              <a16:creationId xmlns:a16="http://schemas.microsoft.com/office/drawing/2014/main" xmlns="" id="{2A02427E-A56D-48CF-972E-864D2A77F9D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59" name="CustomShape 1" hidden="1">
          <a:extLst>
            <a:ext uri="{FF2B5EF4-FFF2-40B4-BE49-F238E27FC236}">
              <a16:creationId xmlns:a16="http://schemas.microsoft.com/office/drawing/2014/main" xmlns="" id="{3059D9E8-E0D9-4E11-A5E3-A647A6E0663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60" name="CustomShape 1" hidden="1">
          <a:extLst>
            <a:ext uri="{FF2B5EF4-FFF2-40B4-BE49-F238E27FC236}">
              <a16:creationId xmlns:a16="http://schemas.microsoft.com/office/drawing/2014/main" xmlns="" id="{F71E7DAA-3934-400F-A1A9-519F6BF787B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61" name="CustomShape 1" hidden="1">
          <a:extLst>
            <a:ext uri="{FF2B5EF4-FFF2-40B4-BE49-F238E27FC236}">
              <a16:creationId xmlns:a16="http://schemas.microsoft.com/office/drawing/2014/main" xmlns="" id="{219DFA30-9431-4648-A2A2-B06391A3A3E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62" name="CustomShape 1" hidden="1">
          <a:extLst>
            <a:ext uri="{FF2B5EF4-FFF2-40B4-BE49-F238E27FC236}">
              <a16:creationId xmlns:a16="http://schemas.microsoft.com/office/drawing/2014/main" xmlns="" id="{7C0A9085-F72C-46E6-8F2A-2B684BF8576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63" name="CustomShape 1" hidden="1">
          <a:extLst>
            <a:ext uri="{FF2B5EF4-FFF2-40B4-BE49-F238E27FC236}">
              <a16:creationId xmlns:a16="http://schemas.microsoft.com/office/drawing/2014/main" xmlns="" id="{A8BE242A-DCD7-4A07-81FE-37B486CE2DC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64" name="CustomShape 1" hidden="1">
          <a:extLst>
            <a:ext uri="{FF2B5EF4-FFF2-40B4-BE49-F238E27FC236}">
              <a16:creationId xmlns:a16="http://schemas.microsoft.com/office/drawing/2014/main" xmlns="" id="{C2556181-4BCE-4EF0-AF7B-FA9DA0513F0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65" name="CustomShape 1" hidden="1">
          <a:extLst>
            <a:ext uri="{FF2B5EF4-FFF2-40B4-BE49-F238E27FC236}">
              <a16:creationId xmlns:a16="http://schemas.microsoft.com/office/drawing/2014/main" xmlns="" id="{F2BE314B-2514-49AE-B247-6F6725566E1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66" name="CustomShape 1" hidden="1">
          <a:extLst>
            <a:ext uri="{FF2B5EF4-FFF2-40B4-BE49-F238E27FC236}">
              <a16:creationId xmlns:a16="http://schemas.microsoft.com/office/drawing/2014/main" xmlns="" id="{9ADEC017-B7DE-4AA8-8F93-1FD087D12D2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67" name="CustomShape 1" hidden="1">
          <a:extLst>
            <a:ext uri="{FF2B5EF4-FFF2-40B4-BE49-F238E27FC236}">
              <a16:creationId xmlns:a16="http://schemas.microsoft.com/office/drawing/2014/main" xmlns="" id="{1F6CBF5F-00A1-475B-9707-0DF5D4B9EC4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68" name="CustomShape 1" hidden="1">
          <a:extLst>
            <a:ext uri="{FF2B5EF4-FFF2-40B4-BE49-F238E27FC236}">
              <a16:creationId xmlns:a16="http://schemas.microsoft.com/office/drawing/2014/main" xmlns="" id="{F55A7F42-A396-49EF-B644-D95690F0651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69" name="CustomShape 1" hidden="1">
          <a:extLst>
            <a:ext uri="{FF2B5EF4-FFF2-40B4-BE49-F238E27FC236}">
              <a16:creationId xmlns:a16="http://schemas.microsoft.com/office/drawing/2014/main" xmlns="" id="{8F6042C5-53C5-4111-83F4-4C5F1F0108A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70" name="CustomShape 1" hidden="1">
          <a:extLst>
            <a:ext uri="{FF2B5EF4-FFF2-40B4-BE49-F238E27FC236}">
              <a16:creationId xmlns:a16="http://schemas.microsoft.com/office/drawing/2014/main" xmlns="" id="{7169C385-F591-43A6-83F6-F458331B7E6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71" name="CustomShape 1" hidden="1">
          <a:extLst>
            <a:ext uri="{FF2B5EF4-FFF2-40B4-BE49-F238E27FC236}">
              <a16:creationId xmlns:a16="http://schemas.microsoft.com/office/drawing/2014/main" xmlns="" id="{7D7D17EC-071E-435C-AFFC-BE46A329598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72" name="CustomShape 1" hidden="1">
          <a:extLst>
            <a:ext uri="{FF2B5EF4-FFF2-40B4-BE49-F238E27FC236}">
              <a16:creationId xmlns:a16="http://schemas.microsoft.com/office/drawing/2014/main" xmlns="" id="{7E90D9C2-25C5-4D59-A111-090A44F5BDD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73" name="CustomShape 1" hidden="1">
          <a:extLst>
            <a:ext uri="{FF2B5EF4-FFF2-40B4-BE49-F238E27FC236}">
              <a16:creationId xmlns:a16="http://schemas.microsoft.com/office/drawing/2014/main" xmlns="" id="{8D9B8588-43DC-4F6C-BDB3-84B97FCDE29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74" name="CustomShape 1" hidden="1">
          <a:extLst>
            <a:ext uri="{FF2B5EF4-FFF2-40B4-BE49-F238E27FC236}">
              <a16:creationId xmlns:a16="http://schemas.microsoft.com/office/drawing/2014/main" xmlns="" id="{0F8B1733-1680-4A59-B253-ACD2A6343E4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75" name="CustomShape 1" hidden="1">
          <a:extLst>
            <a:ext uri="{FF2B5EF4-FFF2-40B4-BE49-F238E27FC236}">
              <a16:creationId xmlns:a16="http://schemas.microsoft.com/office/drawing/2014/main" xmlns="" id="{E88DC8B8-E5B3-4FC0-936E-7CC485CC33A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76" name="CustomShape 1" hidden="1">
          <a:extLst>
            <a:ext uri="{FF2B5EF4-FFF2-40B4-BE49-F238E27FC236}">
              <a16:creationId xmlns:a16="http://schemas.microsoft.com/office/drawing/2014/main" xmlns="" id="{E3FB7771-F825-473A-AF38-62A9F0C7F8C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77" name="CustomShape 1" hidden="1">
          <a:extLst>
            <a:ext uri="{FF2B5EF4-FFF2-40B4-BE49-F238E27FC236}">
              <a16:creationId xmlns:a16="http://schemas.microsoft.com/office/drawing/2014/main" xmlns="" id="{8CE36140-0874-42E8-8BE2-4A3725E9DD2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78" name="CustomShape 1" hidden="1">
          <a:extLst>
            <a:ext uri="{FF2B5EF4-FFF2-40B4-BE49-F238E27FC236}">
              <a16:creationId xmlns:a16="http://schemas.microsoft.com/office/drawing/2014/main" xmlns="" id="{8227319E-E5A7-4454-A1C7-EB8B0BA6EB4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79" name="CustomShape 1" hidden="1">
          <a:extLst>
            <a:ext uri="{FF2B5EF4-FFF2-40B4-BE49-F238E27FC236}">
              <a16:creationId xmlns:a16="http://schemas.microsoft.com/office/drawing/2014/main" xmlns="" id="{0492E6A8-23FB-4737-8295-F615E2124EB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80" name="CustomShape 1" hidden="1">
          <a:extLst>
            <a:ext uri="{FF2B5EF4-FFF2-40B4-BE49-F238E27FC236}">
              <a16:creationId xmlns:a16="http://schemas.microsoft.com/office/drawing/2014/main" xmlns="" id="{1FAC08C5-7B8A-4877-9631-3116753032B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81" name="CustomShape 1" hidden="1">
          <a:extLst>
            <a:ext uri="{FF2B5EF4-FFF2-40B4-BE49-F238E27FC236}">
              <a16:creationId xmlns:a16="http://schemas.microsoft.com/office/drawing/2014/main" xmlns="" id="{B9F6B9E3-590C-422C-9AB0-3BDCB6E32D0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82" name="CustomShape 1" hidden="1">
          <a:extLst>
            <a:ext uri="{FF2B5EF4-FFF2-40B4-BE49-F238E27FC236}">
              <a16:creationId xmlns:a16="http://schemas.microsoft.com/office/drawing/2014/main" xmlns="" id="{5A7DC66F-A029-4BB7-92C9-FF1B0A7AFE7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83" name="CustomShape 1" hidden="1">
          <a:extLst>
            <a:ext uri="{FF2B5EF4-FFF2-40B4-BE49-F238E27FC236}">
              <a16:creationId xmlns:a16="http://schemas.microsoft.com/office/drawing/2014/main" xmlns="" id="{D2BB3B15-57A0-4923-A3DB-E2878C743AE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84" name="CustomShape 1" hidden="1">
          <a:extLst>
            <a:ext uri="{FF2B5EF4-FFF2-40B4-BE49-F238E27FC236}">
              <a16:creationId xmlns:a16="http://schemas.microsoft.com/office/drawing/2014/main" xmlns="" id="{9379114C-98C8-4C0D-B2D1-E1FF1CF4562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85" name="CustomShape 1" hidden="1">
          <a:extLst>
            <a:ext uri="{FF2B5EF4-FFF2-40B4-BE49-F238E27FC236}">
              <a16:creationId xmlns:a16="http://schemas.microsoft.com/office/drawing/2014/main" xmlns="" id="{06C7DA9B-8582-499F-ADC7-DC7DEF1564F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86" name="CustomShape 1" hidden="1">
          <a:extLst>
            <a:ext uri="{FF2B5EF4-FFF2-40B4-BE49-F238E27FC236}">
              <a16:creationId xmlns:a16="http://schemas.microsoft.com/office/drawing/2014/main" xmlns="" id="{D3A4A4CA-5D00-4458-BFDC-E49AE27F596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87" name="CustomShape 1" hidden="1">
          <a:extLst>
            <a:ext uri="{FF2B5EF4-FFF2-40B4-BE49-F238E27FC236}">
              <a16:creationId xmlns:a16="http://schemas.microsoft.com/office/drawing/2014/main" xmlns="" id="{3A6018E7-1ABD-407B-A562-441386C1E55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88" name="CustomShape 1" hidden="1">
          <a:extLst>
            <a:ext uri="{FF2B5EF4-FFF2-40B4-BE49-F238E27FC236}">
              <a16:creationId xmlns:a16="http://schemas.microsoft.com/office/drawing/2014/main" xmlns="" id="{A941708C-8776-4F1B-A97C-9E804786B79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89" name="CustomShape 1" hidden="1">
          <a:extLst>
            <a:ext uri="{FF2B5EF4-FFF2-40B4-BE49-F238E27FC236}">
              <a16:creationId xmlns:a16="http://schemas.microsoft.com/office/drawing/2014/main" xmlns="" id="{3C8C6DAE-6703-4AAD-8BB2-87903684BAD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90" name="CustomShape 1" hidden="1">
          <a:extLst>
            <a:ext uri="{FF2B5EF4-FFF2-40B4-BE49-F238E27FC236}">
              <a16:creationId xmlns:a16="http://schemas.microsoft.com/office/drawing/2014/main" xmlns="" id="{2B806CF1-4B4A-45EE-8E2F-11F1E9B65D1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91" name="CustomShape 1" hidden="1">
          <a:extLst>
            <a:ext uri="{FF2B5EF4-FFF2-40B4-BE49-F238E27FC236}">
              <a16:creationId xmlns:a16="http://schemas.microsoft.com/office/drawing/2014/main" xmlns="" id="{57A46DEA-6AC0-4F32-88E5-A72E77EEE4D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92" name="CustomShape 1" hidden="1">
          <a:extLst>
            <a:ext uri="{FF2B5EF4-FFF2-40B4-BE49-F238E27FC236}">
              <a16:creationId xmlns:a16="http://schemas.microsoft.com/office/drawing/2014/main" xmlns="" id="{0DD77719-8AA4-46FB-BF3B-A62350502F5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93" name="CustomShape 1" hidden="1">
          <a:extLst>
            <a:ext uri="{FF2B5EF4-FFF2-40B4-BE49-F238E27FC236}">
              <a16:creationId xmlns:a16="http://schemas.microsoft.com/office/drawing/2014/main" xmlns="" id="{F3FBF92D-3B81-4191-993B-A95F10342EF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94" name="CustomShape 1" hidden="1">
          <a:extLst>
            <a:ext uri="{FF2B5EF4-FFF2-40B4-BE49-F238E27FC236}">
              <a16:creationId xmlns:a16="http://schemas.microsoft.com/office/drawing/2014/main" xmlns="" id="{15C1A43A-DF58-4743-9379-D454B4C7615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95" name="CustomShape 1" hidden="1">
          <a:extLst>
            <a:ext uri="{FF2B5EF4-FFF2-40B4-BE49-F238E27FC236}">
              <a16:creationId xmlns:a16="http://schemas.microsoft.com/office/drawing/2014/main" xmlns="" id="{AC216265-E9F9-4353-8614-E56ACC4465F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96" name="CustomShape 1" hidden="1">
          <a:extLst>
            <a:ext uri="{FF2B5EF4-FFF2-40B4-BE49-F238E27FC236}">
              <a16:creationId xmlns:a16="http://schemas.microsoft.com/office/drawing/2014/main" xmlns="" id="{FFEE96B3-5E42-41E8-9145-020D1664B78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97" name="CustomShape 1" hidden="1">
          <a:extLst>
            <a:ext uri="{FF2B5EF4-FFF2-40B4-BE49-F238E27FC236}">
              <a16:creationId xmlns:a16="http://schemas.microsoft.com/office/drawing/2014/main" xmlns="" id="{8B508500-2996-4B72-A2DB-94374B6F82C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98" name="CustomShape 1" hidden="1">
          <a:extLst>
            <a:ext uri="{FF2B5EF4-FFF2-40B4-BE49-F238E27FC236}">
              <a16:creationId xmlns:a16="http://schemas.microsoft.com/office/drawing/2014/main" xmlns="" id="{92332143-BF1C-4E39-9EA0-BC7FB3D1952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999" name="CustomShape 1" hidden="1">
          <a:extLst>
            <a:ext uri="{FF2B5EF4-FFF2-40B4-BE49-F238E27FC236}">
              <a16:creationId xmlns:a16="http://schemas.microsoft.com/office/drawing/2014/main" xmlns="" id="{6D666DD0-F19B-4EB0-B345-D0F0669CDED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1000" name="CustomShape 1" hidden="1">
          <a:extLst>
            <a:ext uri="{FF2B5EF4-FFF2-40B4-BE49-F238E27FC236}">
              <a16:creationId xmlns:a16="http://schemas.microsoft.com/office/drawing/2014/main" xmlns="" id="{7C6617E5-A81C-4C90-8BDC-E8C0F50648D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1001" name="CustomShape 1" hidden="1">
          <a:extLst>
            <a:ext uri="{FF2B5EF4-FFF2-40B4-BE49-F238E27FC236}">
              <a16:creationId xmlns:a16="http://schemas.microsoft.com/office/drawing/2014/main" xmlns="" id="{8D48D820-BE15-44FF-A162-0941C76EFD6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1002" name="CustomShape 1" hidden="1">
          <a:extLst>
            <a:ext uri="{FF2B5EF4-FFF2-40B4-BE49-F238E27FC236}">
              <a16:creationId xmlns:a16="http://schemas.microsoft.com/office/drawing/2014/main" xmlns="" id="{1B171DFC-8444-420F-83B2-0F2DC3C36D6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1003" name="CustomShape 1" hidden="1">
          <a:extLst>
            <a:ext uri="{FF2B5EF4-FFF2-40B4-BE49-F238E27FC236}">
              <a16:creationId xmlns:a16="http://schemas.microsoft.com/office/drawing/2014/main" xmlns="" id="{431A743E-BA39-45CA-BA8B-89D57DF4368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1004" name="CustomShape 1" hidden="1">
          <a:extLst>
            <a:ext uri="{FF2B5EF4-FFF2-40B4-BE49-F238E27FC236}">
              <a16:creationId xmlns:a16="http://schemas.microsoft.com/office/drawing/2014/main" xmlns="" id="{9AA83B15-9E01-46B7-A54C-8CB8C3D1A8A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1005" name="CustomShape 1" hidden="1">
          <a:extLst>
            <a:ext uri="{FF2B5EF4-FFF2-40B4-BE49-F238E27FC236}">
              <a16:creationId xmlns:a16="http://schemas.microsoft.com/office/drawing/2014/main" xmlns="" id="{76D9EFFC-C972-4477-9EEC-B93E12BEA99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1006" name="CustomShape 1" hidden="1">
          <a:extLst>
            <a:ext uri="{FF2B5EF4-FFF2-40B4-BE49-F238E27FC236}">
              <a16:creationId xmlns:a16="http://schemas.microsoft.com/office/drawing/2014/main" xmlns="" id="{3A1D3D15-4E15-403E-8CE4-8A1FA88ED1A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1007" name="CustomShape 1" hidden="1">
          <a:extLst>
            <a:ext uri="{FF2B5EF4-FFF2-40B4-BE49-F238E27FC236}">
              <a16:creationId xmlns:a16="http://schemas.microsoft.com/office/drawing/2014/main" xmlns="" id="{383830F5-9546-41B3-9770-65AACDD66FD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1008" name="CustomShape 1" hidden="1">
          <a:extLst>
            <a:ext uri="{FF2B5EF4-FFF2-40B4-BE49-F238E27FC236}">
              <a16:creationId xmlns:a16="http://schemas.microsoft.com/office/drawing/2014/main" xmlns="" id="{52DF21FA-40D6-4F64-9A58-98CF3984CE1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1009" name="CustomShape 1" hidden="1">
          <a:extLst>
            <a:ext uri="{FF2B5EF4-FFF2-40B4-BE49-F238E27FC236}">
              <a16:creationId xmlns:a16="http://schemas.microsoft.com/office/drawing/2014/main" xmlns="" id="{C8D03137-F60C-42B1-9B90-AE3FA5964C5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1010" name="CustomShape 1" hidden="1">
          <a:extLst>
            <a:ext uri="{FF2B5EF4-FFF2-40B4-BE49-F238E27FC236}">
              <a16:creationId xmlns:a16="http://schemas.microsoft.com/office/drawing/2014/main" xmlns="" id="{66D8FC5B-CDCF-4D49-BC97-AD6E6D43313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1011" name="CustomShape 1" hidden="1">
          <a:extLst>
            <a:ext uri="{FF2B5EF4-FFF2-40B4-BE49-F238E27FC236}">
              <a16:creationId xmlns:a16="http://schemas.microsoft.com/office/drawing/2014/main" xmlns="" id="{4960D472-4952-47BC-8CAB-63FA02A8B4D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1012" name="CustomShape 1" hidden="1">
          <a:extLst>
            <a:ext uri="{FF2B5EF4-FFF2-40B4-BE49-F238E27FC236}">
              <a16:creationId xmlns:a16="http://schemas.microsoft.com/office/drawing/2014/main" xmlns="" id="{3898676C-8724-402E-9A61-FD76A531719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1013" name="CustomShape 1" hidden="1">
          <a:extLst>
            <a:ext uri="{FF2B5EF4-FFF2-40B4-BE49-F238E27FC236}">
              <a16:creationId xmlns:a16="http://schemas.microsoft.com/office/drawing/2014/main" xmlns="" id="{ACC0C5D8-CE55-42B5-936A-1A8E02383D0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1014" name="CustomShape 1" hidden="1">
          <a:extLst>
            <a:ext uri="{FF2B5EF4-FFF2-40B4-BE49-F238E27FC236}">
              <a16:creationId xmlns:a16="http://schemas.microsoft.com/office/drawing/2014/main" xmlns="" id="{F56A7507-8BB2-413A-9041-C8C22E05964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1015" name="CustomShape 1" hidden="1">
          <a:extLst>
            <a:ext uri="{FF2B5EF4-FFF2-40B4-BE49-F238E27FC236}">
              <a16:creationId xmlns:a16="http://schemas.microsoft.com/office/drawing/2014/main" xmlns="" id="{AF021AA9-2501-4A0E-86D2-55F24EEE138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1016" name="CustomShape 1" hidden="1">
          <a:extLst>
            <a:ext uri="{FF2B5EF4-FFF2-40B4-BE49-F238E27FC236}">
              <a16:creationId xmlns:a16="http://schemas.microsoft.com/office/drawing/2014/main" xmlns="" id="{16EBF2AD-5FD8-473E-84FC-9D6A3E646A3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1017" name="CustomShape 1" hidden="1">
          <a:extLst>
            <a:ext uri="{FF2B5EF4-FFF2-40B4-BE49-F238E27FC236}">
              <a16:creationId xmlns:a16="http://schemas.microsoft.com/office/drawing/2014/main" xmlns="" id="{E17245C9-EF97-44BF-93F8-ED6D58F2B5B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1018" name="CustomShape 1" hidden="1">
          <a:extLst>
            <a:ext uri="{FF2B5EF4-FFF2-40B4-BE49-F238E27FC236}">
              <a16:creationId xmlns:a16="http://schemas.microsoft.com/office/drawing/2014/main" xmlns="" id="{24D27766-8798-4B87-80DF-5B09502C562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1019" name="CustomShape 1" hidden="1">
          <a:extLst>
            <a:ext uri="{FF2B5EF4-FFF2-40B4-BE49-F238E27FC236}">
              <a16:creationId xmlns:a16="http://schemas.microsoft.com/office/drawing/2014/main" xmlns="" id="{431E7A02-2D86-415B-9FD1-11EFC153B82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1020" name="CustomShape 1" hidden="1">
          <a:extLst>
            <a:ext uri="{FF2B5EF4-FFF2-40B4-BE49-F238E27FC236}">
              <a16:creationId xmlns:a16="http://schemas.microsoft.com/office/drawing/2014/main" xmlns="" id="{94B6D702-AA5A-4AD5-B263-3E3ADD3F42B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1021" name="CustomShape 1" hidden="1">
          <a:extLst>
            <a:ext uri="{FF2B5EF4-FFF2-40B4-BE49-F238E27FC236}">
              <a16:creationId xmlns:a16="http://schemas.microsoft.com/office/drawing/2014/main" xmlns="" id="{0C6D7633-BC45-4F3D-AD82-EF498650B9B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1022" name="CustomShape 1" hidden="1">
          <a:extLst>
            <a:ext uri="{FF2B5EF4-FFF2-40B4-BE49-F238E27FC236}">
              <a16:creationId xmlns:a16="http://schemas.microsoft.com/office/drawing/2014/main" xmlns="" id="{C84CABC7-F7DF-41D0-B96B-C174D4F54B2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1023" name="CustomShape 1" hidden="1">
          <a:extLst>
            <a:ext uri="{FF2B5EF4-FFF2-40B4-BE49-F238E27FC236}">
              <a16:creationId xmlns:a16="http://schemas.microsoft.com/office/drawing/2014/main" xmlns="" id="{E3450597-B4FF-4383-B3F7-CB13C481F19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1024" name="CustomShape 1" hidden="1">
          <a:extLst>
            <a:ext uri="{FF2B5EF4-FFF2-40B4-BE49-F238E27FC236}">
              <a16:creationId xmlns:a16="http://schemas.microsoft.com/office/drawing/2014/main" xmlns="" id="{0F1F4DE7-74AA-4AAB-B180-EFFC17F8BBF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1025" name="CustomShape 1" hidden="1">
          <a:extLst>
            <a:ext uri="{FF2B5EF4-FFF2-40B4-BE49-F238E27FC236}">
              <a16:creationId xmlns:a16="http://schemas.microsoft.com/office/drawing/2014/main" xmlns="" id="{B52C9733-91E2-4A45-85ED-3077E6F2717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1026" name="CustomShape 1" hidden="1">
          <a:extLst>
            <a:ext uri="{FF2B5EF4-FFF2-40B4-BE49-F238E27FC236}">
              <a16:creationId xmlns:a16="http://schemas.microsoft.com/office/drawing/2014/main" xmlns="" id="{D294B9D3-8049-4B3A-9248-DAC19716E6F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1027" name="CustomShape 1" hidden="1">
          <a:extLst>
            <a:ext uri="{FF2B5EF4-FFF2-40B4-BE49-F238E27FC236}">
              <a16:creationId xmlns:a16="http://schemas.microsoft.com/office/drawing/2014/main" xmlns="" id="{680E7EF1-4FF4-48EE-8AE8-3D326A8A101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1028" name="CustomShape 1" hidden="1">
          <a:extLst>
            <a:ext uri="{FF2B5EF4-FFF2-40B4-BE49-F238E27FC236}">
              <a16:creationId xmlns:a16="http://schemas.microsoft.com/office/drawing/2014/main" xmlns="" id="{4D832C56-C45D-405D-9259-F8A462467CD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1029" name="CustomShape 1" hidden="1">
          <a:extLst>
            <a:ext uri="{FF2B5EF4-FFF2-40B4-BE49-F238E27FC236}">
              <a16:creationId xmlns:a16="http://schemas.microsoft.com/office/drawing/2014/main" xmlns="" id="{285063DE-1A11-4D21-ADDC-F818C4E76F8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1030" name="CustomShape 1" hidden="1">
          <a:extLst>
            <a:ext uri="{FF2B5EF4-FFF2-40B4-BE49-F238E27FC236}">
              <a16:creationId xmlns:a16="http://schemas.microsoft.com/office/drawing/2014/main" xmlns="" id="{F5965B0D-E9ED-4F28-949A-79443CAA3AB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1031" name="CustomShape 1" hidden="1">
          <a:extLst>
            <a:ext uri="{FF2B5EF4-FFF2-40B4-BE49-F238E27FC236}">
              <a16:creationId xmlns:a16="http://schemas.microsoft.com/office/drawing/2014/main" xmlns="" id="{15B03FC9-22C1-4E08-B234-1F6D79DD861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1032" name="CustomShape 1" hidden="1">
          <a:extLst>
            <a:ext uri="{FF2B5EF4-FFF2-40B4-BE49-F238E27FC236}">
              <a16:creationId xmlns:a16="http://schemas.microsoft.com/office/drawing/2014/main" xmlns="" id="{38710A30-EBD4-493F-A28F-3898CBB188F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1033" name="CustomShape 1" hidden="1">
          <a:extLst>
            <a:ext uri="{FF2B5EF4-FFF2-40B4-BE49-F238E27FC236}">
              <a16:creationId xmlns:a16="http://schemas.microsoft.com/office/drawing/2014/main" xmlns="" id="{66F63380-D5E3-47F8-86DA-6BF984119C8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1034" name="CustomShape 1" hidden="1">
          <a:extLst>
            <a:ext uri="{FF2B5EF4-FFF2-40B4-BE49-F238E27FC236}">
              <a16:creationId xmlns:a16="http://schemas.microsoft.com/office/drawing/2014/main" xmlns="" id="{F455DA46-C0C2-4D8F-8F39-332C7A83A14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1035" name="CustomShape 1" hidden="1">
          <a:extLst>
            <a:ext uri="{FF2B5EF4-FFF2-40B4-BE49-F238E27FC236}">
              <a16:creationId xmlns:a16="http://schemas.microsoft.com/office/drawing/2014/main" xmlns="" id="{72FF9136-D6EE-47FE-B9D2-7BC38D4343E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1036" name="CustomShape 1" hidden="1">
          <a:extLst>
            <a:ext uri="{FF2B5EF4-FFF2-40B4-BE49-F238E27FC236}">
              <a16:creationId xmlns:a16="http://schemas.microsoft.com/office/drawing/2014/main" xmlns="" id="{B97B8636-D6E7-4D30-8AC1-84D269B5155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1037" name="CustomShape 1" hidden="1">
          <a:extLst>
            <a:ext uri="{FF2B5EF4-FFF2-40B4-BE49-F238E27FC236}">
              <a16:creationId xmlns:a16="http://schemas.microsoft.com/office/drawing/2014/main" xmlns="" id="{F1F715DB-31DB-450B-9F16-23CEA854D8E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1038" name="CustomShape 1" hidden="1">
          <a:extLst>
            <a:ext uri="{FF2B5EF4-FFF2-40B4-BE49-F238E27FC236}">
              <a16:creationId xmlns:a16="http://schemas.microsoft.com/office/drawing/2014/main" xmlns="" id="{9C079E29-27E1-4CE4-BF2B-0F9C6E0A2A4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1039" name="CustomShape 1" hidden="1">
          <a:extLst>
            <a:ext uri="{FF2B5EF4-FFF2-40B4-BE49-F238E27FC236}">
              <a16:creationId xmlns:a16="http://schemas.microsoft.com/office/drawing/2014/main" xmlns="" id="{ACA55990-73DD-49E9-A60A-7CFCBD48E23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1040" name="CustomShape 1" hidden="1">
          <a:extLst>
            <a:ext uri="{FF2B5EF4-FFF2-40B4-BE49-F238E27FC236}">
              <a16:creationId xmlns:a16="http://schemas.microsoft.com/office/drawing/2014/main" xmlns="" id="{96E9E41D-78FD-41FA-9B2F-8D7EB0D112B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1041" name="CustomShape 1" hidden="1">
          <a:extLst>
            <a:ext uri="{FF2B5EF4-FFF2-40B4-BE49-F238E27FC236}">
              <a16:creationId xmlns:a16="http://schemas.microsoft.com/office/drawing/2014/main" xmlns="" id="{AC16F966-3FB3-4E71-95F9-18D223E5C26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1042" name="CustomShape 1" hidden="1">
          <a:extLst>
            <a:ext uri="{FF2B5EF4-FFF2-40B4-BE49-F238E27FC236}">
              <a16:creationId xmlns:a16="http://schemas.microsoft.com/office/drawing/2014/main" xmlns="" id="{84C89580-F337-4FDB-9D02-9888AA40E85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1043" name="CustomShape 1" hidden="1">
          <a:extLst>
            <a:ext uri="{FF2B5EF4-FFF2-40B4-BE49-F238E27FC236}">
              <a16:creationId xmlns:a16="http://schemas.microsoft.com/office/drawing/2014/main" xmlns="" id="{AC0D9CA3-3376-4B35-A3EB-F59449778A7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1044" name="CustomShape 1" hidden="1">
          <a:extLst>
            <a:ext uri="{FF2B5EF4-FFF2-40B4-BE49-F238E27FC236}">
              <a16:creationId xmlns:a16="http://schemas.microsoft.com/office/drawing/2014/main" xmlns="" id="{91DD6AD6-E9C1-425E-86F2-BF5FA3C5F2C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1045" name="CustomShape 1" hidden="1">
          <a:extLst>
            <a:ext uri="{FF2B5EF4-FFF2-40B4-BE49-F238E27FC236}">
              <a16:creationId xmlns:a16="http://schemas.microsoft.com/office/drawing/2014/main" xmlns="" id="{25F1AF60-840C-438F-8E42-BD4E32A2B36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52</xdr:row>
      <xdr:rowOff>79478</xdr:rowOff>
    </xdr:to>
    <xdr:sp macro="" textlink="">
      <xdr:nvSpPr>
        <xdr:cNvPr id="1046" name="CustomShape 1" hidden="1">
          <a:extLst>
            <a:ext uri="{FF2B5EF4-FFF2-40B4-BE49-F238E27FC236}">
              <a16:creationId xmlns:a16="http://schemas.microsoft.com/office/drawing/2014/main" xmlns="" id="{FBD0FE9E-BA18-4809-898D-9D53CFFCA05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0</xdr:row>
      <xdr:rowOff>38101</xdr:rowOff>
    </xdr:from>
    <xdr:to>
      <xdr:col>1</xdr:col>
      <xdr:colOff>964157</xdr:colOff>
      <xdr:row>0</xdr:row>
      <xdr:rowOff>304801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CD06BEEA-2ED8-40C8-899D-6D247B4F2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" y="38101"/>
          <a:ext cx="716507" cy="266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14</xdr:row>
      <xdr:rowOff>76199</xdr:rowOff>
    </xdr:from>
    <xdr:to>
      <xdr:col>16</xdr:col>
      <xdr:colOff>504825</xdr:colOff>
      <xdr:row>28</xdr:row>
      <xdr:rowOff>61911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7B3CEA99-37E3-0F03-F100-FCB02E962C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71437</xdr:colOff>
      <xdr:row>0</xdr:row>
      <xdr:rowOff>1</xdr:rowOff>
    </xdr:from>
    <xdr:to>
      <xdr:col>16</xdr:col>
      <xdr:colOff>495300</xdr:colOff>
      <xdr:row>14</xdr:row>
      <xdr:rowOff>61913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4132BF6C-0631-AA9A-4BA3-9DE024D5B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14</xdr:row>
      <xdr:rowOff>76199</xdr:rowOff>
    </xdr:from>
    <xdr:to>
      <xdr:col>16</xdr:col>
      <xdr:colOff>504825</xdr:colOff>
      <xdr:row>28</xdr:row>
      <xdr:rowOff>61911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9118B471-0B7A-471C-8006-1A0DBCB11C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71437</xdr:colOff>
      <xdr:row>0</xdr:row>
      <xdr:rowOff>1</xdr:rowOff>
    </xdr:from>
    <xdr:to>
      <xdr:col>16</xdr:col>
      <xdr:colOff>495300</xdr:colOff>
      <xdr:row>14</xdr:row>
      <xdr:rowOff>61913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FF818B74-1C29-456F-8496-C1C0C8E8EC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TRAN/7.%20SUPTRAN%202022/FROTA%20DE%20VE&#205;CULOS%202022-Atualizad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STA%20PATRICIA/GEST&#195;O%20DE%20VEICULOS%20-%20SUPTR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DE DADOS VEICULOS"/>
      <sheetName val="FROTA_COMPLETA"/>
      <sheetName val="VEICULOS POR SET-ATUALIZADA"/>
      <sheetName val="INFORMAÇÕES D VEÍCULOS CONDUTOR"/>
      <sheetName val="GLOSAS E ABATIMENTOS"/>
      <sheetName val="RELATÓRIOS"/>
      <sheetName val="FROTA_RESUMIDA"/>
      <sheetName val="Distribuição de Veículos por Un"/>
      <sheetName val="Substituição_Perm__de_Veículos"/>
      <sheetName val="Saída_de_Veículos"/>
      <sheetName val="Plan5"/>
      <sheetName val="CUSTOS VEICULO-MOTORISTA"/>
      <sheetName val="Pla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A2" t="str">
            <v>B</v>
          </cell>
          <cell r="B2">
            <v>1220.79</v>
          </cell>
          <cell r="C2">
            <v>3100.04</v>
          </cell>
        </row>
        <row r="3">
          <cell r="A3" t="str">
            <v>G0</v>
          </cell>
          <cell r="B3" t="str">
            <v>-</v>
          </cell>
          <cell r="C3" t="str">
            <v>-</v>
          </cell>
        </row>
        <row r="4">
          <cell r="A4" t="str">
            <v>E1.1</v>
          </cell>
          <cell r="B4">
            <v>5897.7</v>
          </cell>
          <cell r="C4">
            <v>3100.04</v>
          </cell>
        </row>
        <row r="5">
          <cell r="A5" t="str">
            <v>E3</v>
          </cell>
          <cell r="B5">
            <v>1822.98</v>
          </cell>
          <cell r="C5">
            <v>3100.04</v>
          </cell>
        </row>
        <row r="6">
          <cell r="A6" t="str">
            <v>D2.1</v>
          </cell>
          <cell r="B6">
            <v>3826.33</v>
          </cell>
          <cell r="C6">
            <v>3100.04</v>
          </cell>
        </row>
        <row r="7">
          <cell r="A7" t="str">
            <v>A1.1</v>
          </cell>
          <cell r="B7" t="str">
            <v>-</v>
          </cell>
          <cell r="C7" t="str">
            <v>-</v>
          </cell>
        </row>
        <row r="8">
          <cell r="A8" t="str">
            <v>A</v>
          </cell>
          <cell r="B8" t="str">
            <v>-</v>
          </cell>
          <cell r="C8" t="str">
            <v>-</v>
          </cell>
        </row>
        <row r="9">
          <cell r="A9" t="str">
            <v>B1.1</v>
          </cell>
          <cell r="B9">
            <v>1220.79</v>
          </cell>
          <cell r="C9">
            <v>3100.04</v>
          </cell>
        </row>
        <row r="10">
          <cell r="A10" t="str">
            <v>H</v>
          </cell>
          <cell r="B10">
            <v>631.29999999999995</v>
          </cell>
          <cell r="C10">
            <v>4103.12</v>
          </cell>
        </row>
        <row r="11">
          <cell r="A11" t="str">
            <v>D2</v>
          </cell>
          <cell r="B11" t="str">
            <v>-</v>
          </cell>
          <cell r="C11" t="str">
            <v>-</v>
          </cell>
        </row>
        <row r="12">
          <cell r="A12" t="str">
            <v>G1.2</v>
          </cell>
          <cell r="B12">
            <v>13495.19</v>
          </cell>
          <cell r="C12">
            <v>4356.95</v>
          </cell>
        </row>
        <row r="13">
          <cell r="A13" t="str">
            <v>G1.5</v>
          </cell>
          <cell r="B13">
            <v>14280.41</v>
          </cell>
          <cell r="C13">
            <v>4356.95</v>
          </cell>
        </row>
        <row r="14">
          <cell r="A14" t="str">
            <v>G1.1</v>
          </cell>
          <cell r="B14">
            <v>16527.7</v>
          </cell>
          <cell r="C14" t="str">
            <v>-</v>
          </cell>
        </row>
        <row r="15">
          <cell r="A15" t="str">
            <v>G1.7</v>
          </cell>
          <cell r="B15">
            <v>14246.45</v>
          </cell>
          <cell r="C15">
            <v>4356.95</v>
          </cell>
        </row>
        <row r="16">
          <cell r="A16" t="str">
            <v>H1.1</v>
          </cell>
          <cell r="B16">
            <v>776.02</v>
          </cell>
          <cell r="C16">
            <v>4103.12</v>
          </cell>
        </row>
        <row r="17">
          <cell r="A17" t="str">
            <v>E1</v>
          </cell>
          <cell r="B17">
            <v>4682.8500000000004</v>
          </cell>
          <cell r="C17">
            <v>3100.04</v>
          </cell>
        </row>
      </sheetData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TA_COMPLETA"/>
      <sheetName val="GESTÃO DE VEICULOS"/>
      <sheetName val="COMBUSTIVEL"/>
      <sheetName val="SENIOR"/>
      <sheetName val="CENTRO DE CUSTO"/>
      <sheetName val="Planilha1"/>
      <sheetName val="LOCADORA"/>
      <sheetName val="LOCADORA E NOTAS"/>
    </sheetNames>
    <sheetDataSet>
      <sheetData sheetId="0">
        <row r="18">
          <cell r="A18">
            <v>16</v>
          </cell>
        </row>
        <row r="19">
          <cell r="M19" t="str">
            <v>FROTA PROPRIA</v>
          </cell>
          <cell r="N19"/>
          <cell r="U19" t="str">
            <v>DIESEL</v>
          </cell>
        </row>
        <row r="37">
          <cell r="M37" t="str">
            <v>PEGASUS</v>
          </cell>
          <cell r="N37">
            <v>2255.08</v>
          </cell>
          <cell r="U37" t="str">
            <v>GASOLINA</v>
          </cell>
        </row>
        <row r="47">
          <cell r="A47">
            <v>9</v>
          </cell>
        </row>
        <row r="48">
          <cell r="M48" t="str">
            <v>AMERICA</v>
          </cell>
          <cell r="N48">
            <v>1112</v>
          </cell>
          <cell r="U48" t="str">
            <v>GASOLINA</v>
          </cell>
        </row>
        <row r="61">
          <cell r="A61">
            <v>12</v>
          </cell>
        </row>
        <row r="62">
          <cell r="M62" t="str">
            <v>BRASCAR</v>
          </cell>
          <cell r="N62">
            <v>1112</v>
          </cell>
          <cell r="U62" t="str">
            <v>GASOLINA</v>
          </cell>
        </row>
        <row r="79">
          <cell r="M79" t="str">
            <v>OK</v>
          </cell>
          <cell r="N79">
            <v>2255.08</v>
          </cell>
          <cell r="U79" t="str">
            <v>GASOLINA</v>
          </cell>
        </row>
        <row r="86">
          <cell r="M86" t="str">
            <v>PB</v>
          </cell>
          <cell r="N86">
            <v>2255.08</v>
          </cell>
          <cell r="U86" t="str">
            <v>GASOLINA</v>
          </cell>
        </row>
        <row r="98">
          <cell r="M98" t="str">
            <v>EQUILIBRIO</v>
          </cell>
          <cell r="N98">
            <v>18806.939999999999</v>
          </cell>
          <cell r="U98" t="str">
            <v>DIESEL</v>
          </cell>
        </row>
        <row r="115">
          <cell r="M115" t="str">
            <v>SÃO SEBASTIÃO</v>
          </cell>
          <cell r="N115">
            <v>2255.08</v>
          </cell>
          <cell r="U115" t="str">
            <v>GASOLINA</v>
          </cell>
        </row>
        <row r="165">
          <cell r="M165" t="str">
            <v>STYLE</v>
          </cell>
          <cell r="N165">
            <v>4014.33</v>
          </cell>
          <cell r="U165" t="str">
            <v>GASOLINA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l">
  <a:themeElements>
    <a:clrScheme name="Integral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B9F25"/>
      </a:hlink>
      <a:folHlink>
        <a:srgbClr val="B26B02"/>
      </a:folHlink>
    </a:clrScheme>
    <a:fontScheme name="Inte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Vidro Esfumaçado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hade val="100000"/>
                <a:satMod val="100000"/>
              </a:schemeClr>
            </a:gs>
            <a:gs pos="100000">
              <a:schemeClr val="phClr">
                <a:tint val="61000"/>
                <a:alpha val="100000"/>
                <a:satMod val="18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85000"/>
              </a:schemeClr>
            </a:gs>
            <a:gs pos="100000">
              <a:schemeClr val="phClr">
                <a:tint val="90000"/>
                <a:alpha val="100000"/>
                <a:satMod val="18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5240" cap="flat" cmpd="sng" algn="ctr">
          <a:solidFill>
            <a:schemeClr val="phClr">
              <a:tint val="25000"/>
              <a:alpha val="25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21590" dir="5400000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prstMaterial="flat">
            <a:bevelT w="28575" h="41275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O208"/>
  <sheetViews>
    <sheetView tabSelected="1" zoomScale="70" zoomScaleNormal="70" workbookViewId="0">
      <pane xSplit="1" ySplit="2" topLeftCell="L103" activePane="bottomRight" state="frozen"/>
      <selection pane="topRight" activeCell="B1" sqref="B1"/>
      <selection pane="bottomLeft" activeCell="A3" sqref="A3"/>
      <selection pane="bottomRight" activeCell="A77" sqref="A77:XFD77"/>
    </sheetView>
  </sheetViews>
  <sheetFormatPr defaultRowHeight="18.75"/>
  <cols>
    <col min="1" max="1" width="4.875" style="3" customWidth="1"/>
    <col min="2" max="2" width="23.875" style="3" customWidth="1"/>
    <col min="3" max="3" width="22.75" style="3" customWidth="1"/>
    <col min="4" max="4" width="22.375" style="3" customWidth="1"/>
    <col min="5" max="5" width="17.125" style="3" customWidth="1"/>
    <col min="6" max="6" width="26.5" style="3" customWidth="1"/>
    <col min="7" max="7" width="18.625" style="3" customWidth="1"/>
    <col min="8" max="8" width="22.625" style="3" customWidth="1"/>
    <col min="9" max="9" width="27.875" style="3" customWidth="1"/>
    <col min="10" max="10" width="28" style="3" customWidth="1"/>
    <col min="11" max="11" width="25.125" style="3" customWidth="1"/>
    <col min="12" max="12" width="25.375" style="3" customWidth="1"/>
    <col min="13" max="13" width="29.625" style="3" customWidth="1"/>
    <col min="14" max="14" width="21.25" style="3" customWidth="1"/>
    <col min="15" max="15" width="31.75" style="3" bestFit="1" customWidth="1"/>
    <col min="16" max="16" width="44.625" style="3" bestFit="1" customWidth="1"/>
    <col min="17" max="17" width="24.375" style="3" bestFit="1" customWidth="1"/>
    <col min="18" max="18" width="23" style="34" bestFit="1" customWidth="1"/>
    <col min="19" max="19" width="23.875" style="34" bestFit="1" customWidth="1"/>
    <col min="20" max="20" width="27.25" style="35" bestFit="1" customWidth="1"/>
    <col min="21" max="21" width="46.375" style="3" customWidth="1"/>
    <col min="22" max="22" width="41.75" style="36" customWidth="1"/>
    <col min="23" max="23" width="25.75" style="3" customWidth="1"/>
    <col min="24" max="24" width="9" style="3"/>
    <col min="25" max="25" width="7.5" style="3" customWidth="1"/>
    <col min="26" max="29" width="9" style="3"/>
    <col min="30" max="30" width="19.375" style="3" customWidth="1"/>
    <col min="31" max="16384" width="9" style="3"/>
  </cols>
  <sheetData>
    <row r="1" spans="1:41" ht="102.75" customHeight="1">
      <c r="A1" s="336" t="s">
        <v>484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85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37.5">
      <c r="A2" s="5" t="s">
        <v>0</v>
      </c>
      <c r="B2" s="5" t="s">
        <v>1</v>
      </c>
      <c r="C2" s="5" t="s">
        <v>2</v>
      </c>
      <c r="D2" s="5" t="s">
        <v>3</v>
      </c>
      <c r="E2" s="5" t="s">
        <v>227</v>
      </c>
      <c r="F2" s="5" t="s">
        <v>224</v>
      </c>
      <c r="G2" s="5" t="s">
        <v>225</v>
      </c>
      <c r="H2" s="5" t="s">
        <v>237</v>
      </c>
      <c r="I2" s="5" t="s">
        <v>329</v>
      </c>
      <c r="J2" s="5" t="s">
        <v>226</v>
      </c>
      <c r="K2" s="5" t="s">
        <v>357</v>
      </c>
      <c r="L2" s="5" t="s">
        <v>228</v>
      </c>
      <c r="M2" s="8" t="s">
        <v>4</v>
      </c>
      <c r="N2" s="5" t="s">
        <v>5</v>
      </c>
      <c r="O2" s="5" t="s">
        <v>293</v>
      </c>
      <c r="P2" s="5" t="s">
        <v>6</v>
      </c>
      <c r="Q2" s="8" t="s">
        <v>7</v>
      </c>
      <c r="R2" s="8"/>
      <c r="S2" s="9" t="s">
        <v>8</v>
      </c>
      <c r="T2" s="5" t="s">
        <v>309</v>
      </c>
      <c r="U2" s="10" t="s">
        <v>310</v>
      </c>
      <c r="V2" s="98" t="s">
        <v>386</v>
      </c>
      <c r="W2" s="50"/>
      <c r="X2" s="1"/>
      <c r="Y2" s="2"/>
      <c r="Z2" s="2"/>
      <c r="AA2" s="2"/>
      <c r="AB2" s="2"/>
      <c r="AC2" s="2"/>
      <c r="AD2" s="2"/>
      <c r="AE2" s="2"/>
    </row>
    <row r="3" spans="1:41">
      <c r="A3" s="130">
        <v>1</v>
      </c>
      <c r="B3" s="90" t="s">
        <v>305</v>
      </c>
      <c r="C3" s="90" t="s">
        <v>627</v>
      </c>
      <c r="D3" s="90" t="s">
        <v>1001</v>
      </c>
      <c r="E3" s="132" t="s">
        <v>80</v>
      </c>
      <c r="F3" s="132" t="s">
        <v>247</v>
      </c>
      <c r="G3" s="132" t="s">
        <v>247</v>
      </c>
      <c r="H3" s="132" t="s">
        <v>247</v>
      </c>
      <c r="I3" s="132" t="s">
        <v>334</v>
      </c>
      <c r="J3" s="132" t="s">
        <v>334</v>
      </c>
      <c r="K3" s="132" t="s">
        <v>247</v>
      </c>
      <c r="L3" s="132" t="s">
        <v>248</v>
      </c>
      <c r="M3" s="133" t="s">
        <v>10</v>
      </c>
      <c r="N3" s="134" t="s">
        <v>10</v>
      </c>
      <c r="O3" s="134"/>
      <c r="P3" s="90" t="s">
        <v>11</v>
      </c>
      <c r="Q3" s="132" t="s">
        <v>12</v>
      </c>
      <c r="R3" s="132" t="s">
        <v>13</v>
      </c>
      <c r="S3" s="136">
        <v>43658</v>
      </c>
      <c r="T3" s="89" t="s">
        <v>311</v>
      </c>
      <c r="U3" s="158">
        <v>80</v>
      </c>
      <c r="V3" s="307">
        <v>0</v>
      </c>
      <c r="W3" s="307"/>
      <c r="X3" s="1"/>
      <c r="Y3" s="2"/>
      <c r="Z3" s="2"/>
      <c r="AA3" s="2"/>
      <c r="AB3" s="2"/>
      <c r="AC3" s="2"/>
      <c r="AD3" s="2"/>
      <c r="AE3" s="2"/>
    </row>
    <row r="4" spans="1:41">
      <c r="A4" s="130">
        <v>2</v>
      </c>
      <c r="B4" s="90" t="s">
        <v>306</v>
      </c>
      <c r="C4" s="90" t="s">
        <v>81</v>
      </c>
      <c r="D4" s="139" t="s">
        <v>210</v>
      </c>
      <c r="E4" s="132" t="s">
        <v>80</v>
      </c>
      <c r="F4" s="132" t="s">
        <v>247</v>
      </c>
      <c r="G4" s="132" t="s">
        <v>247</v>
      </c>
      <c r="H4" s="132" t="s">
        <v>247</v>
      </c>
      <c r="I4" s="132" t="s">
        <v>334</v>
      </c>
      <c r="J4" s="132" t="s">
        <v>334</v>
      </c>
      <c r="K4" s="132" t="s">
        <v>247</v>
      </c>
      <c r="L4" s="132" t="s">
        <v>248</v>
      </c>
      <c r="M4" s="133" t="s">
        <v>10</v>
      </c>
      <c r="N4" s="134" t="s">
        <v>10</v>
      </c>
      <c r="O4" s="134"/>
      <c r="P4" s="90"/>
      <c r="Q4" s="132"/>
      <c r="R4" s="132" t="s">
        <v>15</v>
      </c>
      <c r="S4" s="136">
        <v>44943</v>
      </c>
      <c r="T4" s="89" t="s">
        <v>311</v>
      </c>
      <c r="U4" s="158">
        <v>213</v>
      </c>
      <c r="V4" s="308"/>
      <c r="W4" s="308"/>
      <c r="X4" s="1"/>
      <c r="Y4" s="2"/>
      <c r="Z4" s="2"/>
      <c r="AA4" s="2"/>
      <c r="AB4" s="2"/>
      <c r="AC4" s="2"/>
      <c r="AD4" s="2"/>
      <c r="AE4" s="2"/>
    </row>
    <row r="5" spans="1:41">
      <c r="A5" s="130" t="s">
        <v>1007</v>
      </c>
      <c r="B5" s="90" t="s">
        <v>981</v>
      </c>
      <c r="C5" s="90" t="s">
        <v>980</v>
      </c>
      <c r="D5" s="139" t="s">
        <v>950</v>
      </c>
      <c r="E5" s="132" t="s">
        <v>45</v>
      </c>
      <c r="F5" s="132" t="s">
        <v>252</v>
      </c>
      <c r="G5" s="132" t="s">
        <v>37</v>
      </c>
      <c r="H5" s="132" t="s">
        <v>37</v>
      </c>
      <c r="I5" s="132" t="s">
        <v>334</v>
      </c>
      <c r="J5" s="132" t="s">
        <v>334</v>
      </c>
      <c r="K5" s="132" t="s">
        <v>37</v>
      </c>
      <c r="L5" s="90" t="s">
        <v>17</v>
      </c>
      <c r="M5" s="133"/>
      <c r="N5" s="134"/>
      <c r="O5" s="134" t="s">
        <v>514</v>
      </c>
      <c r="P5" s="90"/>
      <c r="Q5" s="132"/>
      <c r="R5" s="132"/>
      <c r="S5" s="136"/>
      <c r="T5" s="89" t="s">
        <v>312</v>
      </c>
      <c r="U5" s="158">
        <v>382</v>
      </c>
      <c r="V5" s="308"/>
      <c r="W5" s="308"/>
      <c r="X5" s="1"/>
      <c r="Y5" s="2"/>
      <c r="Z5" s="2"/>
      <c r="AA5" s="2"/>
      <c r="AB5" s="2"/>
      <c r="AC5" s="2"/>
      <c r="AD5" s="2"/>
      <c r="AE5" s="2"/>
    </row>
    <row r="6" spans="1:41" ht="15" customHeight="1">
      <c r="A6" s="130">
        <v>4</v>
      </c>
      <c r="B6" s="90" t="s">
        <v>18</v>
      </c>
      <c r="C6" s="131" t="s">
        <v>18</v>
      </c>
      <c r="D6" s="90" t="s">
        <v>19</v>
      </c>
      <c r="E6" s="90" t="s">
        <v>45</v>
      </c>
      <c r="F6" s="90" t="s">
        <v>184</v>
      </c>
      <c r="G6" s="90" t="s">
        <v>260</v>
      </c>
      <c r="H6" s="90" t="s">
        <v>264</v>
      </c>
      <c r="I6" s="90" t="s">
        <v>353</v>
      </c>
      <c r="J6" s="90" t="s">
        <v>353</v>
      </c>
      <c r="K6" s="90" t="s">
        <v>264</v>
      </c>
      <c r="L6" s="90" t="s">
        <v>17</v>
      </c>
      <c r="M6" s="133" t="s">
        <v>10</v>
      </c>
      <c r="N6" s="134" t="s">
        <v>10</v>
      </c>
      <c r="O6" s="134" t="s">
        <v>493</v>
      </c>
      <c r="P6" s="134"/>
      <c r="Q6" s="137"/>
      <c r="R6" s="132" t="s">
        <v>15</v>
      </c>
      <c r="S6" s="90"/>
      <c r="T6" s="90" t="s">
        <v>311</v>
      </c>
      <c r="U6" s="138">
        <v>10</v>
      </c>
      <c r="V6" s="308"/>
      <c r="W6" s="308"/>
      <c r="X6" s="1"/>
      <c r="Y6" s="2"/>
      <c r="Z6" s="2"/>
      <c r="AA6" s="2"/>
      <c r="AB6" s="2"/>
      <c r="AC6" s="2"/>
      <c r="AD6" s="2"/>
      <c r="AE6" s="2"/>
    </row>
    <row r="7" spans="1:41" ht="15" customHeight="1">
      <c r="A7" s="130">
        <v>5</v>
      </c>
      <c r="B7" s="90" t="s">
        <v>18</v>
      </c>
      <c r="C7" s="131" t="s">
        <v>18</v>
      </c>
      <c r="D7" s="90" t="s">
        <v>274</v>
      </c>
      <c r="E7" s="90" t="s">
        <v>45</v>
      </c>
      <c r="F7" s="90" t="s">
        <v>184</v>
      </c>
      <c r="G7" s="90" t="s">
        <v>260</v>
      </c>
      <c r="H7" s="90" t="s">
        <v>268</v>
      </c>
      <c r="I7" s="90" t="s">
        <v>351</v>
      </c>
      <c r="J7" s="90" t="s">
        <v>351</v>
      </c>
      <c r="K7" s="90" t="s">
        <v>268</v>
      </c>
      <c r="L7" s="90" t="s">
        <v>17</v>
      </c>
      <c r="M7" s="133" t="s">
        <v>10</v>
      </c>
      <c r="N7" s="134" t="s">
        <v>10</v>
      </c>
      <c r="O7" s="134"/>
      <c r="P7" s="134"/>
      <c r="Q7" s="137"/>
      <c r="R7" s="132"/>
      <c r="S7" s="90"/>
      <c r="T7" s="90" t="s">
        <v>311</v>
      </c>
      <c r="U7" s="138">
        <v>10</v>
      </c>
      <c r="V7" s="308"/>
      <c r="W7" s="308"/>
      <c r="X7" s="1"/>
      <c r="Y7" s="2"/>
      <c r="Z7" s="2"/>
      <c r="AA7" s="2"/>
      <c r="AB7" s="2"/>
      <c r="AC7" s="2"/>
      <c r="AD7" s="2"/>
      <c r="AE7" s="2"/>
    </row>
    <row r="8" spans="1:41" ht="15" customHeight="1">
      <c r="A8" s="130">
        <v>6</v>
      </c>
      <c r="B8" s="90" t="s">
        <v>18</v>
      </c>
      <c r="C8" s="131" t="s">
        <v>18</v>
      </c>
      <c r="D8" s="90" t="s">
        <v>20</v>
      </c>
      <c r="E8" s="135" t="s">
        <v>45</v>
      </c>
      <c r="F8" s="135" t="s">
        <v>369</v>
      </c>
      <c r="G8" s="140" t="s">
        <v>238</v>
      </c>
      <c r="H8" s="140" t="s">
        <v>229</v>
      </c>
      <c r="I8" s="140" t="s">
        <v>333</v>
      </c>
      <c r="J8" s="140" t="s">
        <v>333</v>
      </c>
      <c r="K8" s="135" t="s">
        <v>283</v>
      </c>
      <c r="L8" s="90" t="s">
        <v>17</v>
      </c>
      <c r="M8" s="133" t="s">
        <v>10</v>
      </c>
      <c r="N8" s="134" t="s">
        <v>10</v>
      </c>
      <c r="O8" s="134" t="s">
        <v>494</v>
      </c>
      <c r="P8" s="134"/>
      <c r="Q8" s="137"/>
      <c r="R8" s="132" t="s">
        <v>21</v>
      </c>
      <c r="S8" s="90"/>
      <c r="T8" s="90" t="s">
        <v>311</v>
      </c>
      <c r="U8" s="138">
        <v>10</v>
      </c>
      <c r="V8" s="309"/>
      <c r="W8" s="309"/>
      <c r="X8" s="1"/>
      <c r="Y8" s="2"/>
      <c r="Z8" s="2"/>
      <c r="AA8" s="2"/>
      <c r="AB8" s="2"/>
      <c r="AC8" s="2"/>
      <c r="AD8" s="2"/>
      <c r="AE8" s="2"/>
    </row>
    <row r="9" spans="1:41" ht="15" customHeight="1">
      <c r="A9" s="130">
        <v>7</v>
      </c>
      <c r="B9" s="90" t="s">
        <v>315</v>
      </c>
      <c r="C9" s="90" t="s">
        <v>315</v>
      </c>
      <c r="D9" s="90" t="s">
        <v>316</v>
      </c>
      <c r="E9" s="135" t="s">
        <v>45</v>
      </c>
      <c r="F9" s="135" t="s">
        <v>182</v>
      </c>
      <c r="G9" s="140" t="s">
        <v>362</v>
      </c>
      <c r="H9" s="140" t="s">
        <v>362</v>
      </c>
      <c r="I9" s="140" t="s">
        <v>334</v>
      </c>
      <c r="J9" s="140" t="s">
        <v>334</v>
      </c>
      <c r="K9" s="135" t="s">
        <v>362</v>
      </c>
      <c r="L9" s="90" t="s">
        <v>17</v>
      </c>
      <c r="M9" s="133"/>
      <c r="N9" s="134"/>
      <c r="O9" s="134"/>
      <c r="P9" s="134"/>
      <c r="Q9" s="137"/>
      <c r="R9" s="132"/>
      <c r="S9" s="90"/>
      <c r="T9" s="90" t="s">
        <v>314</v>
      </c>
      <c r="U9" s="138">
        <v>400</v>
      </c>
      <c r="V9" s="308">
        <v>0</v>
      </c>
      <c r="W9" s="87"/>
      <c r="X9" s="1"/>
      <c r="Y9" s="2"/>
      <c r="Z9" s="2"/>
      <c r="AA9" s="2"/>
      <c r="AB9" s="2"/>
      <c r="AC9" s="2"/>
      <c r="AD9" s="2"/>
      <c r="AE9" s="2"/>
    </row>
    <row r="10" spans="1:41" ht="15" customHeight="1">
      <c r="A10" s="130">
        <v>8</v>
      </c>
      <c r="B10" s="90" t="s">
        <v>315</v>
      </c>
      <c r="C10" s="90" t="s">
        <v>315</v>
      </c>
      <c r="D10" s="90" t="s">
        <v>317</v>
      </c>
      <c r="E10" s="135" t="s">
        <v>45</v>
      </c>
      <c r="F10" s="135" t="s">
        <v>182</v>
      </c>
      <c r="G10" s="140" t="s">
        <v>362</v>
      </c>
      <c r="H10" s="140" t="s">
        <v>362</v>
      </c>
      <c r="I10" s="140" t="s">
        <v>334</v>
      </c>
      <c r="J10" s="140" t="s">
        <v>334</v>
      </c>
      <c r="K10" s="135" t="s">
        <v>362</v>
      </c>
      <c r="L10" s="90" t="s">
        <v>17</v>
      </c>
      <c r="M10" s="133"/>
      <c r="N10" s="134"/>
      <c r="O10" s="134"/>
      <c r="P10" s="134"/>
      <c r="Q10" s="137"/>
      <c r="R10" s="132"/>
      <c r="S10" s="90"/>
      <c r="T10" s="90" t="s">
        <v>314</v>
      </c>
      <c r="U10" s="138">
        <v>200</v>
      </c>
      <c r="V10" s="308"/>
      <c r="W10" s="87"/>
      <c r="X10" s="1"/>
      <c r="Y10" s="2"/>
      <c r="Z10" s="2"/>
      <c r="AA10" s="2"/>
      <c r="AB10" s="2"/>
      <c r="AC10" s="2"/>
      <c r="AD10" s="2"/>
      <c r="AE10" s="2"/>
    </row>
    <row r="11" spans="1:41" ht="15" customHeight="1">
      <c r="A11" s="130">
        <v>9</v>
      </c>
      <c r="B11" s="90" t="s">
        <v>315</v>
      </c>
      <c r="C11" s="90" t="s">
        <v>315</v>
      </c>
      <c r="D11" s="90" t="s">
        <v>318</v>
      </c>
      <c r="E11" s="135" t="s">
        <v>45</v>
      </c>
      <c r="F11" s="135" t="s">
        <v>182</v>
      </c>
      <c r="G11" s="140" t="s">
        <v>362</v>
      </c>
      <c r="H11" s="140" t="s">
        <v>362</v>
      </c>
      <c r="I11" s="140" t="s">
        <v>334</v>
      </c>
      <c r="J11" s="140" t="s">
        <v>334</v>
      </c>
      <c r="K11" s="135" t="s">
        <v>362</v>
      </c>
      <c r="L11" s="90" t="s">
        <v>17</v>
      </c>
      <c r="M11" s="133"/>
      <c r="N11" s="134"/>
      <c r="O11" s="134"/>
      <c r="P11" s="134"/>
      <c r="Q11" s="137"/>
      <c r="R11" s="132"/>
      <c r="S11" s="90"/>
      <c r="T11" s="90" t="s">
        <v>314</v>
      </c>
      <c r="U11" s="138">
        <v>200</v>
      </c>
      <c r="V11" s="308"/>
      <c r="W11" s="87"/>
      <c r="X11" s="1"/>
      <c r="Y11" s="2"/>
      <c r="Z11" s="2"/>
      <c r="AA11" s="2"/>
      <c r="AB11" s="2"/>
      <c r="AC11" s="2"/>
      <c r="AD11" s="2"/>
      <c r="AE11" s="2"/>
    </row>
    <row r="12" spans="1:41" ht="15" customHeight="1">
      <c r="A12" s="130">
        <v>10</v>
      </c>
      <c r="B12" s="90" t="s">
        <v>315</v>
      </c>
      <c r="C12" s="90" t="s">
        <v>315</v>
      </c>
      <c r="D12" s="90" t="s">
        <v>319</v>
      </c>
      <c r="E12" s="135" t="s">
        <v>45</v>
      </c>
      <c r="F12" s="135" t="s">
        <v>182</v>
      </c>
      <c r="G12" s="140" t="s">
        <v>362</v>
      </c>
      <c r="H12" s="140" t="s">
        <v>362</v>
      </c>
      <c r="I12" s="140" t="s">
        <v>334</v>
      </c>
      <c r="J12" s="140" t="s">
        <v>334</v>
      </c>
      <c r="K12" s="135" t="s">
        <v>362</v>
      </c>
      <c r="L12" s="90" t="s">
        <v>17</v>
      </c>
      <c r="M12" s="133"/>
      <c r="N12" s="134"/>
      <c r="O12" s="134"/>
      <c r="P12" s="134"/>
      <c r="Q12" s="137"/>
      <c r="R12" s="132"/>
      <c r="S12" s="90"/>
      <c r="T12" s="90" t="s">
        <v>314</v>
      </c>
      <c r="U12" s="138">
        <v>200</v>
      </c>
      <c r="V12" s="308"/>
      <c r="W12" s="87"/>
      <c r="X12" s="1"/>
      <c r="Y12" s="2"/>
      <c r="Z12" s="2"/>
      <c r="AA12" s="2"/>
      <c r="AB12" s="2"/>
      <c r="AC12" s="2"/>
      <c r="AD12" s="2"/>
      <c r="AE12" s="2"/>
    </row>
    <row r="13" spans="1:41" ht="15" customHeight="1">
      <c r="A13" s="130">
        <v>11</v>
      </c>
      <c r="B13" s="90" t="s">
        <v>315</v>
      </c>
      <c r="C13" s="90" t="s">
        <v>315</v>
      </c>
      <c r="D13" s="90" t="s">
        <v>320</v>
      </c>
      <c r="E13" s="135" t="s">
        <v>48</v>
      </c>
      <c r="F13" s="135" t="s">
        <v>245</v>
      </c>
      <c r="G13" s="140" t="s">
        <v>59</v>
      </c>
      <c r="H13" s="140" t="s">
        <v>59</v>
      </c>
      <c r="I13" s="140" t="s">
        <v>334</v>
      </c>
      <c r="J13" s="132" t="s">
        <v>334</v>
      </c>
      <c r="K13" s="135" t="s">
        <v>59</v>
      </c>
      <c r="L13" s="90" t="s">
        <v>17</v>
      </c>
      <c r="M13" s="133"/>
      <c r="N13" s="134"/>
      <c r="O13" s="134"/>
      <c r="P13" s="134"/>
      <c r="Q13" s="137"/>
      <c r="R13" s="132"/>
      <c r="S13" s="90"/>
      <c r="T13" s="90" t="s">
        <v>311</v>
      </c>
      <c r="U13" s="138">
        <v>15</v>
      </c>
      <c r="V13" s="308"/>
      <c r="W13" s="87"/>
      <c r="X13" s="1"/>
      <c r="Y13" s="2"/>
      <c r="Z13" s="2"/>
      <c r="AA13" s="2"/>
      <c r="AB13" s="2"/>
      <c r="AC13" s="2"/>
      <c r="AD13" s="2"/>
      <c r="AE13" s="2"/>
    </row>
    <row r="14" spans="1:41" ht="15" customHeight="1">
      <c r="A14" s="130">
        <v>12</v>
      </c>
      <c r="B14" s="90" t="s">
        <v>315</v>
      </c>
      <c r="C14" s="90" t="s">
        <v>315</v>
      </c>
      <c r="D14" s="90" t="s">
        <v>321</v>
      </c>
      <c r="E14" s="135" t="s">
        <v>48</v>
      </c>
      <c r="F14" s="135" t="s">
        <v>245</v>
      </c>
      <c r="G14" s="140" t="s">
        <v>59</v>
      </c>
      <c r="H14" s="140" t="s">
        <v>59</v>
      </c>
      <c r="I14" s="140" t="s">
        <v>334</v>
      </c>
      <c r="J14" s="132" t="s">
        <v>334</v>
      </c>
      <c r="K14" s="135" t="s">
        <v>59</v>
      </c>
      <c r="L14" s="90" t="s">
        <v>17</v>
      </c>
      <c r="M14" s="133"/>
      <c r="N14" s="134"/>
      <c r="O14" s="134"/>
      <c r="P14" s="134"/>
      <c r="Q14" s="137"/>
      <c r="R14" s="132"/>
      <c r="S14" s="90"/>
      <c r="T14" s="90" t="s">
        <v>311</v>
      </c>
      <c r="U14" s="138">
        <v>15</v>
      </c>
      <c r="V14" s="308"/>
      <c r="W14" s="87"/>
      <c r="X14" s="1"/>
      <c r="Y14" s="2"/>
      <c r="Z14" s="2"/>
      <c r="AA14" s="2"/>
      <c r="AB14" s="2"/>
      <c r="AC14" s="2"/>
      <c r="AD14" s="2"/>
      <c r="AE14" s="2"/>
    </row>
    <row r="15" spans="1:41" ht="15" customHeight="1">
      <c r="A15" s="130">
        <v>13</v>
      </c>
      <c r="B15" s="90" t="s">
        <v>315</v>
      </c>
      <c r="C15" s="90" t="s">
        <v>315</v>
      </c>
      <c r="D15" s="138" t="s">
        <v>1008</v>
      </c>
      <c r="E15" s="135" t="s">
        <v>48</v>
      </c>
      <c r="F15" s="135" t="s">
        <v>245</v>
      </c>
      <c r="G15" s="140" t="s">
        <v>59</v>
      </c>
      <c r="H15" s="140" t="s">
        <v>59</v>
      </c>
      <c r="I15" s="140" t="s">
        <v>334</v>
      </c>
      <c r="J15" s="132" t="s">
        <v>334</v>
      </c>
      <c r="K15" s="135" t="s">
        <v>59</v>
      </c>
      <c r="L15" s="90" t="s">
        <v>411</v>
      </c>
      <c r="M15" s="133"/>
      <c r="N15" s="134"/>
      <c r="O15" s="134"/>
      <c r="P15" s="134"/>
      <c r="Q15" s="137"/>
      <c r="R15" s="132" t="s">
        <v>412</v>
      </c>
      <c r="S15" s="90"/>
      <c r="T15" s="90" t="s">
        <v>311</v>
      </c>
      <c r="U15" s="138">
        <v>20</v>
      </c>
      <c r="V15" s="308"/>
      <c r="W15" s="87"/>
      <c r="X15" s="1"/>
      <c r="Y15" s="2"/>
      <c r="Z15" s="2"/>
      <c r="AA15" s="2"/>
      <c r="AB15" s="2"/>
      <c r="AC15" s="2"/>
      <c r="AD15" s="2"/>
      <c r="AE15" s="2"/>
    </row>
    <row r="16" spans="1:41" ht="15" customHeight="1">
      <c r="A16" s="130">
        <v>14</v>
      </c>
      <c r="B16" s="90" t="s">
        <v>315</v>
      </c>
      <c r="C16" s="90" t="s">
        <v>315</v>
      </c>
      <c r="D16" s="90" t="s">
        <v>322</v>
      </c>
      <c r="E16" s="129" t="s">
        <v>82</v>
      </c>
      <c r="F16" s="129" t="s">
        <v>323</v>
      </c>
      <c r="G16" s="141" t="s">
        <v>324</v>
      </c>
      <c r="H16" s="141" t="s">
        <v>325</v>
      </c>
      <c r="I16" s="141" t="s">
        <v>334</v>
      </c>
      <c r="J16" s="140" t="s">
        <v>334</v>
      </c>
      <c r="K16" s="140" t="s">
        <v>325</v>
      </c>
      <c r="L16" s="52" t="s">
        <v>17</v>
      </c>
      <c r="M16" s="53"/>
      <c r="N16" s="134"/>
      <c r="O16" s="134"/>
      <c r="P16" s="134"/>
      <c r="Q16" s="137"/>
      <c r="R16" s="132"/>
      <c r="S16" s="90"/>
      <c r="T16" s="90" t="s">
        <v>311</v>
      </c>
      <c r="U16" s="138">
        <v>10</v>
      </c>
      <c r="V16" s="308"/>
      <c r="W16" s="87"/>
      <c r="X16" s="1"/>
      <c r="Y16" s="2"/>
      <c r="Z16" s="2"/>
      <c r="AA16" s="2"/>
      <c r="AB16" s="2"/>
      <c r="AC16" s="2"/>
      <c r="AD16" s="2"/>
      <c r="AE16" s="2"/>
    </row>
    <row r="17" spans="1:34" ht="15" customHeight="1">
      <c r="A17" s="130">
        <v>15</v>
      </c>
      <c r="B17" s="90" t="s">
        <v>315</v>
      </c>
      <c r="C17" s="90" t="s">
        <v>315</v>
      </c>
      <c r="D17" s="90" t="s">
        <v>326</v>
      </c>
      <c r="E17" s="129" t="s">
        <v>82</v>
      </c>
      <c r="F17" s="129" t="s">
        <v>323</v>
      </c>
      <c r="G17" s="141" t="s">
        <v>324</v>
      </c>
      <c r="H17" s="141" t="s">
        <v>325</v>
      </c>
      <c r="I17" s="141" t="s">
        <v>334</v>
      </c>
      <c r="J17" s="140" t="s">
        <v>334</v>
      </c>
      <c r="K17" s="140" t="s">
        <v>325</v>
      </c>
      <c r="L17" s="52" t="s">
        <v>17</v>
      </c>
      <c r="M17" s="53"/>
      <c r="N17" s="134"/>
      <c r="O17" s="134"/>
      <c r="P17" s="134"/>
      <c r="Q17" s="137"/>
      <c r="R17" s="132"/>
      <c r="S17" s="90"/>
      <c r="T17" s="90" t="s">
        <v>311</v>
      </c>
      <c r="U17" s="138">
        <v>10</v>
      </c>
      <c r="V17" s="308"/>
      <c r="W17" s="87"/>
      <c r="X17" s="1"/>
      <c r="Y17" s="2"/>
      <c r="Z17" s="2"/>
      <c r="AA17" s="2"/>
      <c r="AB17" s="2"/>
      <c r="AC17" s="2"/>
      <c r="AD17" s="2"/>
      <c r="AE17" s="2"/>
    </row>
    <row r="18" spans="1:34" ht="15" customHeight="1">
      <c r="A18" s="130">
        <v>16</v>
      </c>
      <c r="B18" s="90" t="s">
        <v>315</v>
      </c>
      <c r="C18" s="90" t="s">
        <v>315</v>
      </c>
      <c r="D18" s="90" t="s">
        <v>327</v>
      </c>
      <c r="E18" s="129" t="s">
        <v>45</v>
      </c>
      <c r="F18" s="52" t="s">
        <v>184</v>
      </c>
      <c r="G18" s="141" t="s">
        <v>257</v>
      </c>
      <c r="H18" s="141" t="s">
        <v>264</v>
      </c>
      <c r="I18" s="141" t="s">
        <v>353</v>
      </c>
      <c r="J18" s="135" t="s">
        <v>353</v>
      </c>
      <c r="K18" s="135" t="s">
        <v>982</v>
      </c>
      <c r="L18" s="52" t="s">
        <v>17</v>
      </c>
      <c r="M18" s="53"/>
      <c r="N18" s="134"/>
      <c r="O18" s="134"/>
      <c r="P18" s="134"/>
      <c r="Q18" s="137"/>
      <c r="R18" s="132"/>
      <c r="S18" s="90"/>
      <c r="T18" s="90" t="s">
        <v>311</v>
      </c>
      <c r="U18" s="138">
        <v>15</v>
      </c>
      <c r="V18" s="308"/>
      <c r="W18" s="87"/>
      <c r="X18" s="1"/>
      <c r="Y18" s="2"/>
      <c r="Z18" s="2"/>
      <c r="AA18" s="2"/>
      <c r="AB18" s="2"/>
      <c r="AC18" s="2"/>
      <c r="AD18" s="2"/>
      <c r="AE18" s="2"/>
    </row>
    <row r="19" spans="1:34" ht="15" customHeight="1">
      <c r="A19" s="130">
        <v>17</v>
      </c>
      <c r="B19" s="90" t="s">
        <v>315</v>
      </c>
      <c r="C19" s="90" t="s">
        <v>315</v>
      </c>
      <c r="D19" s="90" t="s">
        <v>328</v>
      </c>
      <c r="E19" s="129" t="s">
        <v>45</v>
      </c>
      <c r="F19" s="52" t="s">
        <v>184</v>
      </c>
      <c r="G19" s="141" t="s">
        <v>257</v>
      </c>
      <c r="H19" s="141" t="s">
        <v>268</v>
      </c>
      <c r="I19" s="141" t="s">
        <v>353</v>
      </c>
      <c r="J19" s="135" t="s">
        <v>353</v>
      </c>
      <c r="K19" s="135" t="s">
        <v>268</v>
      </c>
      <c r="L19" s="52" t="s">
        <v>17</v>
      </c>
      <c r="M19" s="53"/>
      <c r="N19" s="134"/>
      <c r="O19" s="134"/>
      <c r="P19" s="134"/>
      <c r="Q19" s="137"/>
      <c r="R19" s="132"/>
      <c r="S19" s="90"/>
      <c r="T19" s="90" t="s">
        <v>314</v>
      </c>
      <c r="U19" s="138">
        <v>20</v>
      </c>
      <c r="V19" s="308"/>
      <c r="W19" s="87"/>
      <c r="X19" s="1"/>
      <c r="Y19" s="2"/>
      <c r="Z19" s="2"/>
      <c r="AA19" s="2"/>
      <c r="AB19" s="2"/>
      <c r="AC19" s="2"/>
      <c r="AD19" s="2"/>
      <c r="AE19" s="2"/>
    </row>
    <row r="20" spans="1:34" ht="15" customHeight="1">
      <c r="A20" s="91"/>
      <c r="B20" s="92"/>
      <c r="C20" s="92"/>
      <c r="D20" s="92"/>
      <c r="E20" s="142"/>
      <c r="F20" s="92"/>
      <c r="G20" s="143"/>
      <c r="H20" s="143"/>
      <c r="I20" s="143"/>
      <c r="J20" s="143"/>
      <c r="K20" s="142"/>
      <c r="L20" s="92"/>
      <c r="M20" s="93"/>
      <c r="N20" s="94"/>
      <c r="O20" s="94"/>
      <c r="P20" s="94"/>
      <c r="Q20" s="95"/>
      <c r="R20" s="96"/>
      <c r="S20" s="92"/>
      <c r="T20" s="99" t="s">
        <v>376</v>
      </c>
      <c r="U20" s="97">
        <f>SUM(U3:U19)</f>
        <v>1810</v>
      </c>
      <c r="V20" s="87"/>
      <c r="W20" s="87"/>
      <c r="X20" s="1"/>
      <c r="Y20" s="2"/>
      <c r="Z20" s="2"/>
      <c r="AA20" s="2"/>
      <c r="AB20" s="2"/>
      <c r="AC20" s="2"/>
      <c r="AD20" s="2"/>
      <c r="AE20" s="2"/>
    </row>
    <row r="21" spans="1:34">
      <c r="A21" s="11">
        <v>1</v>
      </c>
      <c r="B21" s="12" t="s">
        <v>308</v>
      </c>
      <c r="C21" s="11" t="s">
        <v>22</v>
      </c>
      <c r="D21" s="11" t="s">
        <v>998</v>
      </c>
      <c r="E21" s="51" t="s">
        <v>45</v>
      </c>
      <c r="F21" s="51" t="s">
        <v>182</v>
      </c>
      <c r="G21" s="11" t="s">
        <v>362</v>
      </c>
      <c r="H21" s="11" t="s">
        <v>362</v>
      </c>
      <c r="I21" s="11" t="s">
        <v>334</v>
      </c>
      <c r="J21" s="11" t="s">
        <v>334</v>
      </c>
      <c r="K21" s="11" t="s">
        <v>362</v>
      </c>
      <c r="L21" s="11" t="s">
        <v>176</v>
      </c>
      <c r="M21" s="39">
        <v>8500</v>
      </c>
      <c r="N21" s="19">
        <v>3880.57</v>
      </c>
      <c r="O21" s="19" t="s">
        <v>483</v>
      </c>
      <c r="P21" s="11" t="s">
        <v>40</v>
      </c>
      <c r="Q21" s="12"/>
      <c r="R21" s="12"/>
      <c r="S21" s="13"/>
      <c r="T21" s="70" t="s">
        <v>312</v>
      </c>
      <c r="U21" s="72">
        <v>280</v>
      </c>
      <c r="V21" s="307">
        <f>SUM(M38+N38)</f>
        <v>79627.300000000017</v>
      </c>
      <c r="W21" s="321"/>
      <c r="X21" s="1"/>
      <c r="Y21" s="2"/>
      <c r="Z21" s="2"/>
      <c r="AA21" s="2"/>
      <c r="AB21" s="2"/>
      <c r="AC21" s="2"/>
      <c r="AD21" s="2"/>
      <c r="AE21" s="2"/>
    </row>
    <row r="22" spans="1:34">
      <c r="A22" s="11">
        <v>2</v>
      </c>
      <c r="B22" s="11" t="s">
        <v>305</v>
      </c>
      <c r="C22" s="11" t="s">
        <v>14</v>
      </c>
      <c r="D22" s="11" t="s">
        <v>24</v>
      </c>
      <c r="E22" s="51" t="s">
        <v>48</v>
      </c>
      <c r="F22" s="51" t="s">
        <v>250</v>
      </c>
      <c r="G22" s="11" t="s">
        <v>185</v>
      </c>
      <c r="H22" s="11" t="s">
        <v>261</v>
      </c>
      <c r="I22" s="11" t="s">
        <v>355</v>
      </c>
      <c r="J22" s="11" t="s">
        <v>355</v>
      </c>
      <c r="K22" s="11" t="s">
        <v>261</v>
      </c>
      <c r="L22" s="11" t="s">
        <v>176</v>
      </c>
      <c r="M22" s="39">
        <v>2255.08</v>
      </c>
      <c r="N22" s="19" t="str">
        <f>IF(COUNTA(P22)=1,VLOOKUP(A22,'[1]CUSTOS VEICULO-MOTORISTA'!$A$2:$C$17,3,FALSE),"-")</f>
        <v>-</v>
      </c>
      <c r="O22" s="19" t="s">
        <v>495</v>
      </c>
      <c r="P22" s="11"/>
      <c r="Q22" s="12" t="s">
        <v>25</v>
      </c>
      <c r="R22" s="12" t="s">
        <v>15</v>
      </c>
      <c r="S22" s="13">
        <v>43592</v>
      </c>
      <c r="T22" s="70" t="s">
        <v>311</v>
      </c>
      <c r="U22" s="72">
        <v>314</v>
      </c>
      <c r="V22" s="308"/>
      <c r="W22" s="322"/>
      <c r="X22" s="1"/>
      <c r="Y22" s="2"/>
      <c r="Z22" s="2"/>
      <c r="AA22" s="2"/>
      <c r="AB22" s="2"/>
      <c r="AC22" s="2"/>
      <c r="AD22" s="2"/>
      <c r="AE22" s="2"/>
    </row>
    <row r="23" spans="1:34">
      <c r="A23" s="11">
        <v>3</v>
      </c>
      <c r="B23" s="11" t="s">
        <v>304</v>
      </c>
      <c r="C23" s="11" t="s">
        <v>26</v>
      </c>
      <c r="D23" s="11" t="s">
        <v>221</v>
      </c>
      <c r="E23" s="51" t="s">
        <v>45</v>
      </c>
      <c r="F23" s="51" t="s">
        <v>370</v>
      </c>
      <c r="G23" s="11" t="s">
        <v>257</v>
      </c>
      <c r="H23" s="11" t="s">
        <v>262</v>
      </c>
      <c r="I23" s="11" t="s">
        <v>355</v>
      </c>
      <c r="J23" s="11" t="s">
        <v>355</v>
      </c>
      <c r="K23" s="11" t="s">
        <v>983</v>
      </c>
      <c r="L23" s="11" t="s">
        <v>176</v>
      </c>
      <c r="M23" s="39">
        <v>2709.09</v>
      </c>
      <c r="N23" s="19"/>
      <c r="O23" s="19" t="s">
        <v>496</v>
      </c>
      <c r="P23" s="11"/>
      <c r="Q23" s="12" t="s">
        <v>117</v>
      </c>
      <c r="R23" s="12" t="s">
        <v>15</v>
      </c>
      <c r="S23" s="13">
        <v>45005</v>
      </c>
      <c r="T23" s="70" t="s">
        <v>311</v>
      </c>
      <c r="U23" s="72">
        <v>240</v>
      </c>
      <c r="V23" s="308"/>
      <c r="W23" s="322"/>
      <c r="X23" s="1"/>
      <c r="Y23" s="2"/>
      <c r="Z23" s="2"/>
      <c r="AA23" s="2"/>
      <c r="AB23" s="2"/>
      <c r="AC23" s="2"/>
      <c r="AD23" s="2"/>
      <c r="AE23" s="2"/>
    </row>
    <row r="24" spans="1:34">
      <c r="A24" s="11">
        <v>4</v>
      </c>
      <c r="B24" s="11" t="s">
        <v>305</v>
      </c>
      <c r="C24" s="11" t="s">
        <v>14</v>
      </c>
      <c r="D24" s="11" t="s">
        <v>205</v>
      </c>
      <c r="E24" s="51" t="s">
        <v>45</v>
      </c>
      <c r="F24" s="51" t="s">
        <v>370</v>
      </c>
      <c r="G24" s="11" t="s">
        <v>257</v>
      </c>
      <c r="H24" s="11" t="s">
        <v>262</v>
      </c>
      <c r="I24" s="11" t="s">
        <v>334</v>
      </c>
      <c r="J24" s="11" t="s">
        <v>334</v>
      </c>
      <c r="K24" s="11" t="s">
        <v>984</v>
      </c>
      <c r="L24" s="11" t="s">
        <v>176</v>
      </c>
      <c r="M24" s="39">
        <v>2255.08</v>
      </c>
      <c r="N24" s="19" t="str">
        <f>IF(COUNTA(P24)=1,VLOOKUP(A24,'[1]CUSTOS VEICULO-MOTORISTA'!$A$2:$C$17,3,FALSE),"-")</f>
        <v>-</v>
      </c>
      <c r="O24" s="19"/>
      <c r="P24" s="11"/>
      <c r="Q24" s="12" t="s">
        <v>74</v>
      </c>
      <c r="R24" s="12" t="s">
        <v>15</v>
      </c>
      <c r="S24" s="13">
        <v>44928</v>
      </c>
      <c r="T24" s="70" t="s">
        <v>311</v>
      </c>
      <c r="U24" s="72">
        <v>240</v>
      </c>
      <c r="V24" s="308"/>
      <c r="W24" s="322"/>
      <c r="X24" s="1"/>
      <c r="Y24" s="2"/>
      <c r="Z24" s="2"/>
      <c r="AA24" s="2"/>
      <c r="AB24" s="2"/>
      <c r="AC24" s="2"/>
      <c r="AD24" s="2"/>
      <c r="AE24" s="2"/>
    </row>
    <row r="25" spans="1:34">
      <c r="A25" s="11">
        <v>5</v>
      </c>
      <c r="B25" s="12" t="s">
        <v>308</v>
      </c>
      <c r="C25" s="11" t="s">
        <v>27</v>
      </c>
      <c r="D25" s="51" t="s">
        <v>28</v>
      </c>
      <c r="E25" s="51" t="s">
        <v>45</v>
      </c>
      <c r="F25" s="51" t="s">
        <v>370</v>
      </c>
      <c r="G25" s="11" t="s">
        <v>257</v>
      </c>
      <c r="H25" s="11" t="s">
        <v>268</v>
      </c>
      <c r="I25" s="11" t="s">
        <v>347</v>
      </c>
      <c r="J25" s="11" t="s">
        <v>347</v>
      </c>
      <c r="K25" s="11" t="s">
        <v>985</v>
      </c>
      <c r="L25" s="11" t="s">
        <v>176</v>
      </c>
      <c r="M25" s="39">
        <v>8500</v>
      </c>
      <c r="N25" s="19" t="str">
        <f>IF(COUNTA(P25)=1,VLOOKUP(A25,'[1]CUSTOS VEICULO-MOTORISTA'!$A$2:$C$17,3,FALSE),"-")</f>
        <v>-</v>
      </c>
      <c r="O25" s="19" t="s">
        <v>497</v>
      </c>
      <c r="P25" s="11"/>
      <c r="Q25" s="12" t="s">
        <v>29</v>
      </c>
      <c r="R25" s="12" t="s">
        <v>15</v>
      </c>
      <c r="S25" s="13">
        <v>44008</v>
      </c>
      <c r="T25" s="70" t="s">
        <v>312</v>
      </c>
      <c r="U25" s="72">
        <v>332</v>
      </c>
      <c r="V25" s="308"/>
      <c r="W25" s="322"/>
      <c r="X25" s="313"/>
      <c r="Y25" s="314"/>
      <c r="Z25" s="314"/>
      <c r="AA25" s="314"/>
      <c r="AB25" s="314"/>
      <c r="AC25" s="314"/>
      <c r="AD25" s="314"/>
      <c r="AE25" s="314"/>
      <c r="AF25" s="314"/>
      <c r="AG25" s="314"/>
      <c r="AH25" s="315"/>
    </row>
    <row r="26" spans="1:34">
      <c r="A26" s="11">
        <v>6</v>
      </c>
      <c r="B26" s="11" t="s">
        <v>305</v>
      </c>
      <c r="C26" s="11" t="s">
        <v>14</v>
      </c>
      <c r="D26" s="51" t="s">
        <v>30</v>
      </c>
      <c r="E26" s="51" t="s">
        <v>48</v>
      </c>
      <c r="F26" s="51" t="s">
        <v>250</v>
      </c>
      <c r="G26" s="11" t="s">
        <v>185</v>
      </c>
      <c r="H26" s="11" t="s">
        <v>261</v>
      </c>
      <c r="I26" s="11" t="s">
        <v>355</v>
      </c>
      <c r="J26" s="11" t="s">
        <v>355</v>
      </c>
      <c r="K26" s="11" t="s">
        <v>261</v>
      </c>
      <c r="L26" s="11" t="s">
        <v>176</v>
      </c>
      <c r="M26" s="39">
        <v>2255.08</v>
      </c>
      <c r="N26" s="19" t="str">
        <f>IF(COUNTA(P26)=1,VLOOKUP(A26,'[1]CUSTOS VEICULO-MOTORISTA'!$A$2:$C$17,3,FALSE),"-")</f>
        <v>-</v>
      </c>
      <c r="O26" s="19" t="s">
        <v>498</v>
      </c>
      <c r="P26" s="11"/>
      <c r="Q26" s="12" t="s">
        <v>25</v>
      </c>
      <c r="R26" s="12" t="s">
        <v>15</v>
      </c>
      <c r="S26" s="13">
        <v>43592</v>
      </c>
      <c r="T26" s="70" t="s">
        <v>311</v>
      </c>
      <c r="U26" s="72">
        <v>192</v>
      </c>
      <c r="V26" s="308"/>
      <c r="W26" s="322"/>
      <c r="X26" s="316"/>
      <c r="Y26" s="317"/>
      <c r="Z26" s="320"/>
      <c r="AA26" s="314"/>
      <c r="AB26" s="314"/>
      <c r="AC26" s="314"/>
      <c r="AD26" s="314"/>
      <c r="AE26" s="314"/>
      <c r="AF26" s="314"/>
      <c r="AG26" s="314"/>
      <c r="AH26" s="315"/>
    </row>
    <row r="27" spans="1:34">
      <c r="A27" s="11">
        <v>7</v>
      </c>
      <c r="B27" s="11" t="s">
        <v>305</v>
      </c>
      <c r="C27" s="11" t="s">
        <v>14</v>
      </c>
      <c r="D27" s="51" t="s">
        <v>202</v>
      </c>
      <c r="E27" s="51" t="s">
        <v>45</v>
      </c>
      <c r="F27" s="51" t="s">
        <v>370</v>
      </c>
      <c r="G27" s="11" t="s">
        <v>257</v>
      </c>
      <c r="H27" s="11" t="s">
        <v>268</v>
      </c>
      <c r="I27" s="11" t="s">
        <v>349</v>
      </c>
      <c r="J27" s="11" t="s">
        <v>349</v>
      </c>
      <c r="K27" s="11" t="s">
        <v>268</v>
      </c>
      <c r="L27" s="11" t="s">
        <v>176</v>
      </c>
      <c r="M27" s="39">
        <v>2255.08</v>
      </c>
      <c r="N27" s="19" t="str">
        <f>IF(COUNTA(P27)=1,VLOOKUP(A27,'[1]CUSTOS VEICULO-MOTORISTA'!$A$2:$C$17,3,FALSE),"-")</f>
        <v>-</v>
      </c>
      <c r="O27" s="19"/>
      <c r="P27" s="11"/>
      <c r="Q27" s="12" t="s">
        <v>74</v>
      </c>
      <c r="R27" s="12" t="s">
        <v>15</v>
      </c>
      <c r="S27" s="13">
        <v>44924</v>
      </c>
      <c r="T27" s="70" t="s">
        <v>311</v>
      </c>
      <c r="U27" s="72">
        <v>174</v>
      </c>
      <c r="V27" s="308"/>
      <c r="W27" s="322"/>
      <c r="X27" s="318"/>
      <c r="Y27" s="319"/>
      <c r="Z27" s="2"/>
      <c r="AA27" s="2"/>
      <c r="AB27" s="2"/>
      <c r="AC27" s="2"/>
      <c r="AD27" s="2"/>
      <c r="AE27" s="2"/>
    </row>
    <row r="28" spans="1:34">
      <c r="A28" s="11">
        <v>8</v>
      </c>
      <c r="B28" s="11" t="s">
        <v>304</v>
      </c>
      <c r="C28" s="11" t="s">
        <v>26</v>
      </c>
      <c r="D28" s="51" t="s">
        <v>32</v>
      </c>
      <c r="E28" s="51" t="s">
        <v>45</v>
      </c>
      <c r="F28" s="51" t="s">
        <v>370</v>
      </c>
      <c r="G28" s="11" t="s">
        <v>257</v>
      </c>
      <c r="H28" s="11" t="s">
        <v>268</v>
      </c>
      <c r="I28" s="11" t="s">
        <v>271</v>
      </c>
      <c r="J28" s="11" t="s">
        <v>271</v>
      </c>
      <c r="K28" s="11" t="s">
        <v>268</v>
      </c>
      <c r="L28" s="11" t="s">
        <v>176</v>
      </c>
      <c r="M28" s="39">
        <v>2709.09</v>
      </c>
      <c r="N28" s="19" t="str">
        <f>IF(COUNTA(P28)=1,VLOOKUP(A28,'[1]CUSTOS VEICULO-MOTORISTA'!$A$2:$C$17,3,FALSE),"-")</f>
        <v>-</v>
      </c>
      <c r="O28" s="19" t="s">
        <v>499</v>
      </c>
      <c r="P28" s="11"/>
      <c r="Q28" s="12" t="s">
        <v>25</v>
      </c>
      <c r="R28" s="12" t="s">
        <v>15</v>
      </c>
      <c r="S28" s="13">
        <v>43606</v>
      </c>
      <c r="T28" s="70" t="s">
        <v>311</v>
      </c>
      <c r="U28" s="72">
        <v>176</v>
      </c>
      <c r="V28" s="308"/>
      <c r="W28" s="322"/>
      <c r="X28" s="313"/>
      <c r="Y28" s="315"/>
      <c r="Z28" s="2"/>
      <c r="AA28" s="2"/>
      <c r="AB28" s="2"/>
      <c r="AC28" s="2"/>
      <c r="AD28" s="71">
        <v>79269.119999999995</v>
      </c>
      <c r="AE28" s="2"/>
    </row>
    <row r="29" spans="1:34">
      <c r="A29" s="11">
        <v>9</v>
      </c>
      <c r="B29" s="11" t="s">
        <v>304</v>
      </c>
      <c r="C29" s="11" t="s">
        <v>33</v>
      </c>
      <c r="D29" s="51" t="s">
        <v>34</v>
      </c>
      <c r="E29" s="51" t="s">
        <v>45</v>
      </c>
      <c r="F29" s="51" t="s">
        <v>370</v>
      </c>
      <c r="G29" s="11" t="s">
        <v>257</v>
      </c>
      <c r="H29" s="11" t="s">
        <v>268</v>
      </c>
      <c r="I29" s="11" t="s">
        <v>350</v>
      </c>
      <c r="J29" s="11" t="s">
        <v>350</v>
      </c>
      <c r="K29" s="11" t="s">
        <v>986</v>
      </c>
      <c r="L29" s="11" t="s">
        <v>176</v>
      </c>
      <c r="M29" s="39">
        <v>4014.33</v>
      </c>
      <c r="N29" s="19" t="str">
        <f>IF(COUNTA(P29)=1,VLOOKUP(A29,'[1]CUSTOS VEICULO-MOTORISTA'!$A$2:$C$17,3,FALSE),"-")</f>
        <v>-</v>
      </c>
      <c r="O29" s="19" t="s">
        <v>497</v>
      </c>
      <c r="P29" s="11"/>
      <c r="Q29" s="12" t="s">
        <v>23</v>
      </c>
      <c r="R29" s="12" t="s">
        <v>15</v>
      </c>
      <c r="S29" s="13">
        <v>43298</v>
      </c>
      <c r="T29" s="70" t="s">
        <v>311</v>
      </c>
      <c r="U29" s="72">
        <v>250</v>
      </c>
      <c r="V29" s="308"/>
      <c r="W29" s="322"/>
      <c r="X29" s="313"/>
      <c r="Y29" s="315"/>
      <c r="Z29" s="2"/>
      <c r="AA29" s="2"/>
      <c r="AB29" s="2"/>
      <c r="AC29" s="2"/>
      <c r="AD29" s="2"/>
      <c r="AE29" s="2"/>
    </row>
    <row r="30" spans="1:34">
      <c r="A30" s="11">
        <v>10</v>
      </c>
      <c r="B30" s="11" t="s">
        <v>304</v>
      </c>
      <c r="C30" s="11" t="s">
        <v>33</v>
      </c>
      <c r="D30" s="51" t="s">
        <v>189</v>
      </c>
      <c r="E30" s="51" t="s">
        <v>45</v>
      </c>
      <c r="F30" s="51" t="s">
        <v>370</v>
      </c>
      <c r="G30" s="11" t="s">
        <v>257</v>
      </c>
      <c r="H30" s="11" t="s">
        <v>268</v>
      </c>
      <c r="I30" s="11" t="s">
        <v>349</v>
      </c>
      <c r="J30" s="11" t="s">
        <v>349</v>
      </c>
      <c r="K30" s="11" t="s">
        <v>985</v>
      </c>
      <c r="L30" s="11" t="s">
        <v>176</v>
      </c>
      <c r="M30" s="39">
        <v>4014.33</v>
      </c>
      <c r="N30" s="19" t="str">
        <f>IF(COUNTA(P30)=1,VLOOKUP(A30,'[1]CUSTOS VEICULO-MOTORISTA'!$A$2:$C$17,3,FALSE),"-")</f>
        <v>-</v>
      </c>
      <c r="O30" s="19" t="s">
        <v>500</v>
      </c>
      <c r="P30" s="11"/>
      <c r="Q30" s="12" t="s">
        <v>35</v>
      </c>
      <c r="R30" s="12"/>
      <c r="S30" s="13">
        <v>44526</v>
      </c>
      <c r="T30" s="70" t="s">
        <v>311</v>
      </c>
      <c r="U30" s="72">
        <v>427</v>
      </c>
      <c r="V30" s="308"/>
      <c r="W30" s="322"/>
      <c r="X30" s="313"/>
      <c r="Y30" s="315"/>
      <c r="Z30" s="2"/>
      <c r="AA30" s="2"/>
      <c r="AB30" s="2"/>
      <c r="AC30" s="2"/>
      <c r="AD30" s="2"/>
      <c r="AE30" s="2"/>
    </row>
    <row r="31" spans="1:34">
      <c r="A31" s="11">
        <v>11</v>
      </c>
      <c r="B31" s="11" t="s">
        <v>305</v>
      </c>
      <c r="C31" s="11" t="s">
        <v>14</v>
      </c>
      <c r="D31" s="11" t="s">
        <v>203</v>
      </c>
      <c r="E31" s="11" t="s">
        <v>48</v>
      </c>
      <c r="F31" s="11" t="s">
        <v>250</v>
      </c>
      <c r="G31" s="11" t="s">
        <v>185</v>
      </c>
      <c r="H31" s="11" t="s">
        <v>249</v>
      </c>
      <c r="I31" s="11" t="s">
        <v>334</v>
      </c>
      <c r="J31" s="11" t="s">
        <v>334</v>
      </c>
      <c r="K31" s="11" t="s">
        <v>78</v>
      </c>
      <c r="L31" s="11" t="s">
        <v>176</v>
      </c>
      <c r="M31" s="39">
        <v>2255.08</v>
      </c>
      <c r="N31" s="19" t="s">
        <v>10</v>
      </c>
      <c r="O31" s="19" t="s">
        <v>501</v>
      </c>
      <c r="P31" s="11"/>
      <c r="Q31" s="12" t="s">
        <v>74</v>
      </c>
      <c r="R31" s="12" t="s">
        <v>15</v>
      </c>
      <c r="S31" s="13">
        <v>44924</v>
      </c>
      <c r="T31" s="70" t="s">
        <v>311</v>
      </c>
      <c r="U31" s="72">
        <v>135</v>
      </c>
      <c r="V31" s="308"/>
      <c r="W31" s="322"/>
      <c r="X31" s="49"/>
      <c r="Y31" s="1"/>
      <c r="Z31" s="2"/>
      <c r="AA31" s="2"/>
      <c r="AB31" s="2"/>
      <c r="AC31" s="2"/>
      <c r="AD31" s="2"/>
      <c r="AE31" s="2"/>
    </row>
    <row r="32" spans="1:34" ht="21" customHeight="1">
      <c r="A32" s="11">
        <v>12</v>
      </c>
      <c r="B32" s="11" t="s">
        <v>304</v>
      </c>
      <c r="C32" s="11" t="s">
        <v>33</v>
      </c>
      <c r="D32" s="11" t="s">
        <v>36</v>
      </c>
      <c r="E32" s="11" t="s">
        <v>45</v>
      </c>
      <c r="F32" s="11" t="s">
        <v>359</v>
      </c>
      <c r="G32" s="11" t="s">
        <v>360</v>
      </c>
      <c r="H32" s="11" t="s">
        <v>360</v>
      </c>
      <c r="I32" s="11" t="s">
        <v>334</v>
      </c>
      <c r="J32" s="11" t="s">
        <v>334</v>
      </c>
      <c r="K32" s="11" t="s">
        <v>358</v>
      </c>
      <c r="L32" s="11" t="s">
        <v>176</v>
      </c>
      <c r="M32" s="39">
        <v>4014.33</v>
      </c>
      <c r="N32" s="19" t="str">
        <f>IF(COUNTA(P32)=1,VLOOKUP(A32,'[1]CUSTOS VEICULO-MOTORISTA'!$A$2:$C$17,3,FALSE),"-")</f>
        <v>-</v>
      </c>
      <c r="O32" s="19" t="s">
        <v>502</v>
      </c>
      <c r="P32" s="11"/>
      <c r="Q32" s="12" t="s">
        <v>23</v>
      </c>
      <c r="R32" s="12" t="s">
        <v>15</v>
      </c>
      <c r="S32" s="13">
        <v>43298</v>
      </c>
      <c r="T32" s="70" t="s">
        <v>311</v>
      </c>
      <c r="U32" s="72">
        <v>100</v>
      </c>
      <c r="V32" s="308"/>
      <c r="W32" s="322"/>
      <c r="X32" s="1"/>
      <c r="Y32" s="2"/>
      <c r="Z32" s="2"/>
      <c r="AA32" s="2"/>
      <c r="AB32" s="2"/>
      <c r="AC32" s="2"/>
      <c r="AD32" s="2"/>
      <c r="AE32" s="2"/>
    </row>
    <row r="33" spans="1:32" ht="20.25" customHeight="1">
      <c r="A33" s="11">
        <v>13</v>
      </c>
      <c r="B33" s="12" t="s">
        <v>308</v>
      </c>
      <c r="C33" s="12" t="s">
        <v>22</v>
      </c>
      <c r="D33" s="12" t="s">
        <v>39</v>
      </c>
      <c r="E33" s="12" t="s">
        <v>48</v>
      </c>
      <c r="F33" s="51" t="s">
        <v>250</v>
      </c>
      <c r="G33" s="11" t="s">
        <v>185</v>
      </c>
      <c r="H33" s="11" t="s">
        <v>261</v>
      </c>
      <c r="I33" s="11" t="s">
        <v>355</v>
      </c>
      <c r="J33" s="11" t="s">
        <v>355</v>
      </c>
      <c r="K33" s="11" t="s">
        <v>282</v>
      </c>
      <c r="L33" s="11" t="s">
        <v>176</v>
      </c>
      <c r="M33" s="39">
        <v>8500</v>
      </c>
      <c r="N33" s="19"/>
      <c r="O33" s="19" t="s">
        <v>503</v>
      </c>
      <c r="P33" s="11"/>
      <c r="Q33" s="12" t="s">
        <v>25</v>
      </c>
      <c r="R33" s="12" t="s">
        <v>15</v>
      </c>
      <c r="S33" s="13">
        <v>44074</v>
      </c>
      <c r="T33" s="70" t="s">
        <v>312</v>
      </c>
      <c r="U33" s="72">
        <v>260</v>
      </c>
      <c r="V33" s="308"/>
      <c r="W33" s="322"/>
      <c r="X33" s="1"/>
      <c r="Y33" s="2"/>
      <c r="Z33" s="2"/>
      <c r="AA33" s="2"/>
      <c r="AB33" s="2"/>
      <c r="AC33" s="2"/>
      <c r="AD33" s="2"/>
      <c r="AE33" s="2"/>
      <c r="AF33" s="2"/>
    </row>
    <row r="34" spans="1:32" ht="18.75" customHeight="1">
      <c r="A34" s="11">
        <v>14</v>
      </c>
      <c r="B34" s="12" t="s">
        <v>305</v>
      </c>
      <c r="C34" s="12" t="s">
        <v>14</v>
      </c>
      <c r="D34" s="12" t="s">
        <v>216</v>
      </c>
      <c r="E34" s="11" t="s">
        <v>48</v>
      </c>
      <c r="F34" s="11" t="s">
        <v>250</v>
      </c>
      <c r="G34" s="11" t="s">
        <v>185</v>
      </c>
      <c r="H34" s="11" t="s">
        <v>282</v>
      </c>
      <c r="I34" s="11" t="s">
        <v>356</v>
      </c>
      <c r="J34" s="11" t="s">
        <v>356</v>
      </c>
      <c r="K34" s="11" t="s">
        <v>285</v>
      </c>
      <c r="L34" s="11" t="s">
        <v>176</v>
      </c>
      <c r="M34" s="39">
        <v>2255.08</v>
      </c>
      <c r="N34" s="19" t="s">
        <v>10</v>
      </c>
      <c r="O34" s="19"/>
      <c r="P34" s="11"/>
      <c r="Q34" s="12" t="s">
        <v>74</v>
      </c>
      <c r="R34" s="12" t="s">
        <v>15</v>
      </c>
      <c r="S34" s="13">
        <v>44952</v>
      </c>
      <c r="T34" s="70" t="s">
        <v>311</v>
      </c>
      <c r="U34" s="72">
        <v>94</v>
      </c>
      <c r="V34" s="308"/>
      <c r="W34" s="322"/>
      <c r="X34" s="1"/>
      <c r="Y34" s="2"/>
      <c r="Z34" s="2"/>
      <c r="AA34" s="2"/>
      <c r="AB34" s="2"/>
      <c r="AC34" s="2"/>
      <c r="AD34" s="2"/>
      <c r="AE34" s="2"/>
      <c r="AF34" s="2"/>
    </row>
    <row r="35" spans="1:32" ht="18.75" customHeight="1">
      <c r="A35" s="11">
        <v>15</v>
      </c>
      <c r="B35" s="12" t="s">
        <v>308</v>
      </c>
      <c r="C35" s="12" t="s">
        <v>22</v>
      </c>
      <c r="D35" s="12" t="s">
        <v>41</v>
      </c>
      <c r="E35" s="12" t="s">
        <v>45</v>
      </c>
      <c r="F35" s="11" t="s">
        <v>252</v>
      </c>
      <c r="G35" s="11" t="s">
        <v>123</v>
      </c>
      <c r="H35" s="11" t="s">
        <v>259</v>
      </c>
      <c r="I35" s="11" t="s">
        <v>334</v>
      </c>
      <c r="J35" s="11" t="s">
        <v>334</v>
      </c>
      <c r="K35" s="11" t="s">
        <v>366</v>
      </c>
      <c r="L35" s="11" t="s">
        <v>176</v>
      </c>
      <c r="M35" s="39">
        <v>8500</v>
      </c>
      <c r="N35" s="19" t="s">
        <v>10</v>
      </c>
      <c r="O35" s="19" t="s">
        <v>504</v>
      </c>
      <c r="P35" s="11"/>
      <c r="Q35" s="12" t="s">
        <v>29</v>
      </c>
      <c r="R35" s="12" t="s">
        <v>38</v>
      </c>
      <c r="S35" s="13">
        <v>44048</v>
      </c>
      <c r="T35" s="70" t="s">
        <v>312</v>
      </c>
      <c r="U35" s="72">
        <v>160</v>
      </c>
      <c r="V35" s="308"/>
      <c r="W35" s="322"/>
      <c r="X35" s="1"/>
      <c r="Y35" s="2"/>
      <c r="Z35" s="2"/>
      <c r="AA35" s="2"/>
      <c r="AB35" s="2"/>
      <c r="AC35" s="2"/>
      <c r="AD35" s="2"/>
      <c r="AE35" s="2"/>
    </row>
    <row r="36" spans="1:32" ht="18.75" customHeight="1">
      <c r="A36" s="11">
        <v>16</v>
      </c>
      <c r="B36" s="12" t="s">
        <v>308</v>
      </c>
      <c r="C36" s="12" t="s">
        <v>22</v>
      </c>
      <c r="D36" s="12" t="s">
        <v>42</v>
      </c>
      <c r="E36" s="12" t="s">
        <v>45</v>
      </c>
      <c r="F36" s="11" t="s">
        <v>252</v>
      </c>
      <c r="G36" s="11" t="s">
        <v>123</v>
      </c>
      <c r="H36" s="11" t="s">
        <v>195</v>
      </c>
      <c r="I36" s="11" t="s">
        <v>334</v>
      </c>
      <c r="J36" s="11" t="s">
        <v>334</v>
      </c>
      <c r="K36" s="11" t="s">
        <v>195</v>
      </c>
      <c r="L36" s="11" t="s">
        <v>176</v>
      </c>
      <c r="M36" s="39">
        <v>8500</v>
      </c>
      <c r="N36" s="19" t="str">
        <f>IF(COUNTA(P36)=1,VLOOKUP(A36,'[1]CUSTOS VEICULO-MOTORISTA'!$A$2:$C$17,3,FALSE),"-")</f>
        <v>-</v>
      </c>
      <c r="O36" s="19" t="s">
        <v>505</v>
      </c>
      <c r="P36" s="11"/>
      <c r="Q36" s="12" t="s">
        <v>23</v>
      </c>
      <c r="R36" s="12" t="s">
        <v>38</v>
      </c>
      <c r="S36" s="13">
        <v>43868</v>
      </c>
      <c r="T36" s="70" t="s">
        <v>312</v>
      </c>
      <c r="U36" s="72">
        <v>410</v>
      </c>
      <c r="V36" s="308"/>
      <c r="W36" s="322"/>
      <c r="X36" s="1"/>
      <c r="Y36" s="2"/>
      <c r="Z36" s="2"/>
      <c r="AA36" s="2"/>
      <c r="AB36" s="2"/>
      <c r="AC36" s="2"/>
      <c r="AD36" s="2"/>
      <c r="AE36" s="2"/>
    </row>
    <row r="37" spans="1:32" ht="18.75" customHeight="1">
      <c r="A37" s="11">
        <v>17</v>
      </c>
      <c r="B37" s="12" t="s">
        <v>305</v>
      </c>
      <c r="C37" s="12" t="s">
        <v>14</v>
      </c>
      <c r="D37" s="12" t="s">
        <v>43</v>
      </c>
      <c r="E37" s="51" t="s">
        <v>45</v>
      </c>
      <c r="F37" s="51" t="s">
        <v>370</v>
      </c>
      <c r="G37" s="11" t="s">
        <v>257</v>
      </c>
      <c r="H37" s="11" t="s">
        <v>264</v>
      </c>
      <c r="I37" s="11" t="s">
        <v>353</v>
      </c>
      <c r="J37" s="11" t="s">
        <v>353</v>
      </c>
      <c r="K37" s="11" t="s">
        <v>363</v>
      </c>
      <c r="L37" s="11" t="s">
        <v>176</v>
      </c>
      <c r="M37" s="39">
        <v>2255.08</v>
      </c>
      <c r="N37" s="19" t="str">
        <f>IF(COUNTA(P37)=1,VLOOKUP(A37,'[1]CUSTOS VEICULO-MOTORISTA'!$A$2:$C$17,3,FALSE),"-")</f>
        <v>-</v>
      </c>
      <c r="O37" s="19" t="s">
        <v>506</v>
      </c>
      <c r="P37" s="11"/>
      <c r="Q37" s="12" t="s">
        <v>31</v>
      </c>
      <c r="R37" s="12" t="s">
        <v>13</v>
      </c>
      <c r="S37" s="13">
        <v>43683</v>
      </c>
      <c r="T37" s="70" t="s">
        <v>311</v>
      </c>
      <c r="U37" s="72">
        <v>140</v>
      </c>
      <c r="V37" s="308"/>
      <c r="W37" s="322"/>
      <c r="X37" s="313"/>
      <c r="Y37" s="315"/>
      <c r="Z37" s="2"/>
      <c r="AA37" s="2"/>
      <c r="AB37" s="2"/>
      <c r="AC37" s="2"/>
      <c r="AD37" s="2"/>
      <c r="AE37" s="2"/>
    </row>
    <row r="38" spans="1:32" ht="18.75" customHeight="1">
      <c r="A38" s="325" t="s">
        <v>46</v>
      </c>
      <c r="B38" s="326"/>
      <c r="C38" s="326"/>
      <c r="D38" s="326"/>
      <c r="E38" s="327"/>
      <c r="F38" s="84"/>
      <c r="G38" s="84"/>
      <c r="H38" s="84"/>
      <c r="I38" s="84"/>
      <c r="J38" s="84"/>
      <c r="K38" s="84"/>
      <c r="L38" s="144" t="s">
        <v>176</v>
      </c>
      <c r="M38" s="40">
        <f>SUM(M21:M37)</f>
        <v>75746.73000000001</v>
      </c>
      <c r="N38" s="40">
        <f>SUM(N21:N37)</f>
        <v>3880.57</v>
      </c>
      <c r="O38" s="15"/>
      <c r="P38" s="16"/>
      <c r="Q38" s="17"/>
      <c r="R38" s="17"/>
      <c r="S38" s="18"/>
      <c r="T38" s="101" t="s">
        <v>376</v>
      </c>
      <c r="U38" s="157">
        <f>SUM(U21:U37)</f>
        <v>3924</v>
      </c>
      <c r="V38" s="309"/>
      <c r="W38" s="323"/>
      <c r="X38" s="313"/>
      <c r="Y38" s="315"/>
      <c r="Z38" s="2"/>
      <c r="AA38" s="2"/>
      <c r="AB38" s="2"/>
      <c r="AC38" s="2"/>
      <c r="AD38" s="2"/>
      <c r="AE38" s="2"/>
    </row>
    <row r="39" spans="1:32" ht="18.75" customHeight="1">
      <c r="A39" s="12">
        <v>1</v>
      </c>
      <c r="B39" s="12" t="s">
        <v>305</v>
      </c>
      <c r="C39" s="12" t="s">
        <v>14</v>
      </c>
      <c r="D39" s="12" t="s">
        <v>49</v>
      </c>
      <c r="E39" s="12" t="s">
        <v>45</v>
      </c>
      <c r="F39" s="11" t="s">
        <v>252</v>
      </c>
      <c r="G39" s="11" t="s">
        <v>123</v>
      </c>
      <c r="H39" s="11" t="s">
        <v>259</v>
      </c>
      <c r="I39" s="11" t="s">
        <v>334</v>
      </c>
      <c r="J39" s="11" t="s">
        <v>334</v>
      </c>
      <c r="K39" s="11" t="s">
        <v>279</v>
      </c>
      <c r="L39" s="11" t="s">
        <v>181</v>
      </c>
      <c r="M39" s="39">
        <v>2255.08</v>
      </c>
      <c r="N39" s="19"/>
      <c r="O39" s="19" t="s">
        <v>507</v>
      </c>
      <c r="P39" s="19"/>
      <c r="Q39" s="12" t="s">
        <v>23</v>
      </c>
      <c r="R39" s="12" t="s">
        <v>15</v>
      </c>
      <c r="S39" s="13">
        <v>43312</v>
      </c>
      <c r="T39" s="70" t="s">
        <v>311</v>
      </c>
      <c r="U39" s="72">
        <v>112</v>
      </c>
      <c r="V39" s="328">
        <f>SUM(M49+N49)</f>
        <v>37115.680000000008</v>
      </c>
      <c r="W39" s="328"/>
      <c r="X39" s="314"/>
      <c r="Y39" s="315"/>
      <c r="Z39" s="2"/>
      <c r="AA39" s="2"/>
      <c r="AB39" s="2"/>
      <c r="AC39" s="2"/>
      <c r="AD39" s="2"/>
      <c r="AE39" s="2"/>
    </row>
    <row r="40" spans="1:32" ht="18.75" customHeight="1">
      <c r="A40" s="12">
        <v>2</v>
      </c>
      <c r="B40" s="12" t="s">
        <v>305</v>
      </c>
      <c r="C40" s="12" t="s">
        <v>14</v>
      </c>
      <c r="D40" s="12" t="s">
        <v>50</v>
      </c>
      <c r="E40" s="51" t="s">
        <v>45</v>
      </c>
      <c r="F40" s="51" t="s">
        <v>184</v>
      </c>
      <c r="G40" s="11" t="s">
        <v>257</v>
      </c>
      <c r="H40" s="11" t="s">
        <v>257</v>
      </c>
      <c r="I40" s="11" t="s">
        <v>343</v>
      </c>
      <c r="J40" s="11" t="s">
        <v>343</v>
      </c>
      <c r="K40" s="11" t="s">
        <v>257</v>
      </c>
      <c r="L40" s="11" t="s">
        <v>181</v>
      </c>
      <c r="M40" s="39">
        <v>2255.08</v>
      </c>
      <c r="N40" s="19" t="str">
        <f>IF(COUNTA(P40)=1,VLOOKUP(A40,'[1]CUSTOS VEICULO-MOTORISTA'!$A$2:$C$17,3,FALSE),"-")</f>
        <v>-</v>
      </c>
      <c r="O40" s="19" t="s">
        <v>508</v>
      </c>
      <c r="P40" s="11"/>
      <c r="Q40" s="12" t="s">
        <v>31</v>
      </c>
      <c r="R40" s="12" t="s">
        <v>15</v>
      </c>
      <c r="S40" s="13">
        <v>44588</v>
      </c>
      <c r="T40" s="70" t="s">
        <v>311</v>
      </c>
      <c r="U40" s="72">
        <v>192</v>
      </c>
      <c r="V40" s="328"/>
      <c r="W40" s="328"/>
      <c r="X40" s="314"/>
      <c r="Y40" s="315"/>
      <c r="Z40" s="2"/>
      <c r="AA40" s="2"/>
      <c r="AB40" s="2"/>
      <c r="AC40" s="2"/>
      <c r="AD40" s="2"/>
      <c r="AE40" s="2"/>
    </row>
    <row r="41" spans="1:32" ht="18.75" customHeight="1">
      <c r="A41" s="12">
        <v>3</v>
      </c>
      <c r="B41" s="12" t="s">
        <v>305</v>
      </c>
      <c r="C41" s="12" t="s">
        <v>14</v>
      </c>
      <c r="D41" s="12" t="s">
        <v>217</v>
      </c>
      <c r="E41" s="51" t="s">
        <v>82</v>
      </c>
      <c r="F41" s="51" t="s">
        <v>246</v>
      </c>
      <c r="G41" s="11" t="s">
        <v>100</v>
      </c>
      <c r="H41" s="73" t="s">
        <v>334</v>
      </c>
      <c r="I41" s="11" t="s">
        <v>334</v>
      </c>
      <c r="J41" s="11" t="s">
        <v>334</v>
      </c>
      <c r="K41" s="73" t="s">
        <v>375</v>
      </c>
      <c r="L41" s="11" t="s">
        <v>181</v>
      </c>
      <c r="M41" s="39">
        <v>2255.08</v>
      </c>
      <c r="N41" s="19" t="s">
        <v>10</v>
      </c>
      <c r="O41" s="19"/>
      <c r="P41" s="11"/>
      <c r="Q41" s="12" t="s">
        <v>74</v>
      </c>
      <c r="R41" s="12" t="s">
        <v>15</v>
      </c>
      <c r="S41" s="69">
        <v>44957</v>
      </c>
      <c r="T41" s="70" t="s">
        <v>311</v>
      </c>
      <c r="U41" s="72">
        <v>180</v>
      </c>
      <c r="V41" s="328"/>
      <c r="W41" s="328"/>
      <c r="X41" s="49"/>
      <c r="Y41" s="1"/>
      <c r="Z41" s="2"/>
      <c r="AA41" s="2"/>
      <c r="AB41" s="2"/>
      <c r="AC41" s="2"/>
      <c r="AD41" s="2"/>
      <c r="AE41" s="2"/>
    </row>
    <row r="42" spans="1:32" s="78" customFormat="1" ht="18.75" customHeight="1">
      <c r="A42" s="12">
        <v>4</v>
      </c>
      <c r="B42" s="11" t="s">
        <v>304</v>
      </c>
      <c r="C42" s="12" t="s">
        <v>91</v>
      </c>
      <c r="D42" s="12" t="s">
        <v>294</v>
      </c>
      <c r="E42" s="51" t="s">
        <v>45</v>
      </c>
      <c r="F42" s="12" t="s">
        <v>252</v>
      </c>
      <c r="G42" s="12" t="s">
        <v>37</v>
      </c>
      <c r="H42" s="12" t="s">
        <v>37</v>
      </c>
      <c r="I42" s="11" t="s">
        <v>334</v>
      </c>
      <c r="J42" s="11" t="s">
        <v>334</v>
      </c>
      <c r="K42" s="12" t="s">
        <v>37</v>
      </c>
      <c r="L42" s="11" t="s">
        <v>181</v>
      </c>
      <c r="M42" s="39">
        <v>2709.09</v>
      </c>
      <c r="N42" s="19"/>
      <c r="O42" s="19" t="s">
        <v>361</v>
      </c>
      <c r="P42" s="11"/>
      <c r="Q42" s="12"/>
      <c r="R42" s="12"/>
      <c r="S42" s="69"/>
      <c r="T42" s="70" t="s">
        <v>311</v>
      </c>
      <c r="U42" s="72">
        <v>110</v>
      </c>
      <c r="V42" s="328"/>
      <c r="W42" s="328"/>
      <c r="X42" s="81"/>
      <c r="Y42" s="79"/>
      <c r="Z42" s="80"/>
      <c r="AA42" s="80"/>
      <c r="AB42" s="80"/>
      <c r="AC42" s="80"/>
      <c r="AD42" s="80"/>
      <c r="AE42" s="80"/>
    </row>
    <row r="43" spans="1:32" ht="18.75" customHeight="1">
      <c r="A43" s="12">
        <v>5</v>
      </c>
      <c r="B43" s="12" t="s">
        <v>308</v>
      </c>
      <c r="C43" s="12" t="s">
        <v>22</v>
      </c>
      <c r="D43" s="12" t="s">
        <v>51</v>
      </c>
      <c r="E43" s="12" t="s">
        <v>45</v>
      </c>
      <c r="F43" s="11" t="s">
        <v>252</v>
      </c>
      <c r="G43" s="11" t="s">
        <v>123</v>
      </c>
      <c r="H43" s="11" t="s">
        <v>259</v>
      </c>
      <c r="I43" s="11" t="s">
        <v>334</v>
      </c>
      <c r="J43" s="11" t="s">
        <v>334</v>
      </c>
      <c r="K43" s="11" t="s">
        <v>366</v>
      </c>
      <c r="L43" s="11" t="s">
        <v>181</v>
      </c>
      <c r="M43" s="39">
        <v>8500</v>
      </c>
      <c r="N43" s="19" t="str">
        <f>IF(COUNTA(P43)=1,VLOOKUP(A43,'[1]CUSTOS VEICULO-MOTORISTA'!$A$2:$C$17,3,FALSE),"-")</f>
        <v>-</v>
      </c>
      <c r="O43" s="19" t="s">
        <v>509</v>
      </c>
      <c r="P43" s="11"/>
      <c r="Q43" s="12" t="s">
        <v>52</v>
      </c>
      <c r="R43" s="12" t="s">
        <v>13</v>
      </c>
      <c r="S43" s="13">
        <v>43003</v>
      </c>
      <c r="T43" s="70" t="s">
        <v>312</v>
      </c>
      <c r="U43" s="72">
        <v>180</v>
      </c>
      <c r="V43" s="328"/>
      <c r="W43" s="328"/>
      <c r="X43" s="314"/>
      <c r="Y43" s="315"/>
      <c r="Z43" s="2"/>
      <c r="AA43" s="2"/>
      <c r="AB43" s="2"/>
      <c r="AC43" s="2"/>
      <c r="AD43" s="2"/>
      <c r="AE43" s="2"/>
    </row>
    <row r="44" spans="1:32" ht="19.5" customHeight="1">
      <c r="A44" s="12">
        <v>6</v>
      </c>
      <c r="B44" s="12" t="s">
        <v>305</v>
      </c>
      <c r="C44" s="12" t="s">
        <v>14</v>
      </c>
      <c r="D44" s="12" t="s">
        <v>301</v>
      </c>
      <c r="E44" s="12" t="s">
        <v>48</v>
      </c>
      <c r="F44" s="11" t="s">
        <v>245</v>
      </c>
      <c r="G44" s="11" t="s">
        <v>59</v>
      </c>
      <c r="H44" s="11" t="s">
        <v>59</v>
      </c>
      <c r="I44" s="11" t="s">
        <v>334</v>
      </c>
      <c r="J44" s="11" t="s">
        <v>334</v>
      </c>
      <c r="K44" s="11" t="s">
        <v>53</v>
      </c>
      <c r="L44" s="11" t="s">
        <v>181</v>
      </c>
      <c r="M44" s="39">
        <v>2255.08</v>
      </c>
      <c r="N44" s="19">
        <v>3880.57</v>
      </c>
      <c r="O44" s="19"/>
      <c r="P44" s="19" t="s">
        <v>54</v>
      </c>
      <c r="Q44" s="12" t="s">
        <v>31</v>
      </c>
      <c r="R44" s="12" t="s">
        <v>15</v>
      </c>
      <c r="S44" s="13">
        <v>43669</v>
      </c>
      <c r="T44" s="70" t="s">
        <v>311</v>
      </c>
      <c r="U44" s="72">
        <v>240</v>
      </c>
      <c r="V44" s="328"/>
      <c r="W44" s="328"/>
      <c r="X44" s="314"/>
      <c r="Y44" s="315"/>
      <c r="Z44" s="2"/>
      <c r="AA44" s="2"/>
      <c r="AB44" s="2"/>
      <c r="AC44" s="2"/>
      <c r="AD44" s="2"/>
      <c r="AE44" s="2"/>
    </row>
    <row r="45" spans="1:32" ht="19.5" customHeight="1">
      <c r="A45" s="12">
        <v>7</v>
      </c>
      <c r="B45" s="12" t="s">
        <v>307</v>
      </c>
      <c r="C45" s="12" t="s">
        <v>199</v>
      </c>
      <c r="D45" s="12" t="s">
        <v>292</v>
      </c>
      <c r="E45" s="12" t="s">
        <v>48</v>
      </c>
      <c r="F45" s="12" t="s">
        <v>48</v>
      </c>
      <c r="G45" s="11" t="s">
        <v>48</v>
      </c>
      <c r="H45" s="11" t="s">
        <v>48</v>
      </c>
      <c r="I45" s="11" t="s">
        <v>334</v>
      </c>
      <c r="J45" s="11" t="s">
        <v>334</v>
      </c>
      <c r="K45" s="11" t="s">
        <v>48</v>
      </c>
      <c r="L45" s="11" t="s">
        <v>181</v>
      </c>
      <c r="M45" s="39">
        <v>3502.97</v>
      </c>
      <c r="N45" s="19">
        <v>3880.57</v>
      </c>
      <c r="O45" s="19" t="s">
        <v>510</v>
      </c>
      <c r="P45" s="19" t="s">
        <v>222</v>
      </c>
      <c r="Q45" s="12">
        <v>2023</v>
      </c>
      <c r="R45" s="12" t="s">
        <v>15</v>
      </c>
      <c r="S45" s="13">
        <v>45063</v>
      </c>
      <c r="T45" s="70" t="s">
        <v>311</v>
      </c>
      <c r="U45" s="72">
        <v>180</v>
      </c>
      <c r="V45" s="328"/>
      <c r="W45" s="328"/>
      <c r="X45" s="49"/>
      <c r="Y45" s="1"/>
      <c r="Z45" s="2"/>
      <c r="AA45" s="2"/>
      <c r="AB45" s="2"/>
      <c r="AC45" s="2"/>
      <c r="AD45" s="2"/>
      <c r="AE45" s="2"/>
    </row>
    <row r="46" spans="1:32">
      <c r="A46" s="12">
        <v>8</v>
      </c>
      <c r="B46" s="12" t="s">
        <v>305</v>
      </c>
      <c r="C46" s="12" t="s">
        <v>14</v>
      </c>
      <c r="D46" s="12" t="s">
        <v>55</v>
      </c>
      <c r="E46" s="12" t="s">
        <v>45</v>
      </c>
      <c r="F46" s="12" t="s">
        <v>182</v>
      </c>
      <c r="G46" s="11" t="s">
        <v>362</v>
      </c>
      <c r="H46" s="12" t="s">
        <v>244</v>
      </c>
      <c r="I46" s="12" t="s">
        <v>479</v>
      </c>
      <c r="J46" s="12" t="s">
        <v>479</v>
      </c>
      <c r="K46" s="12" t="s">
        <v>241</v>
      </c>
      <c r="L46" s="11" t="s">
        <v>181</v>
      </c>
      <c r="M46" s="39">
        <v>2255.08</v>
      </c>
      <c r="N46" s="19" t="str">
        <f>IF(COUNTA(P46)=1,VLOOKUP(A46,'[1]CUSTOS VEICULO-MOTORISTA'!$A$2:$C$17,3,FALSE),"-")</f>
        <v>-</v>
      </c>
      <c r="O46" s="19" t="s">
        <v>511</v>
      </c>
      <c r="P46" s="11"/>
      <c r="Q46" s="12" t="s">
        <v>23</v>
      </c>
      <c r="R46" s="12" t="s">
        <v>15</v>
      </c>
      <c r="S46" s="13">
        <v>43299</v>
      </c>
      <c r="T46" s="70" t="s">
        <v>311</v>
      </c>
      <c r="U46" s="72">
        <v>75</v>
      </c>
      <c r="V46" s="328"/>
      <c r="W46" s="328"/>
      <c r="X46" s="314"/>
      <c r="Y46" s="315"/>
      <c r="Z46" s="2"/>
      <c r="AA46" s="2"/>
      <c r="AB46" s="2"/>
      <c r="AC46" s="2"/>
      <c r="AD46" s="2"/>
      <c r="AE46" s="2"/>
    </row>
    <row r="47" spans="1:32">
      <c r="A47" s="12">
        <v>9</v>
      </c>
      <c r="B47" s="11" t="s">
        <v>305</v>
      </c>
      <c r="C47" s="11" t="s">
        <v>14</v>
      </c>
      <c r="D47" s="11" t="s">
        <v>219</v>
      </c>
      <c r="E47" s="51" t="s">
        <v>45</v>
      </c>
      <c r="F47" s="12" t="s">
        <v>182</v>
      </c>
      <c r="G47" s="12" t="s">
        <v>182</v>
      </c>
      <c r="H47" s="12" t="s">
        <v>191</v>
      </c>
      <c r="I47" s="12" t="s">
        <v>334</v>
      </c>
      <c r="J47" s="12" t="s">
        <v>334</v>
      </c>
      <c r="K47" s="12" t="s">
        <v>182</v>
      </c>
      <c r="L47" s="11" t="s">
        <v>181</v>
      </c>
      <c r="M47" s="39">
        <v>2255.08</v>
      </c>
      <c r="N47" s="19" t="str">
        <f>IF(COUNTA(P47)=1,VLOOKUP(A47,'[1]CUSTOS VEICULO-MOTORISTA'!$A$2:$C$17,3,FALSE),"-")</f>
        <v>-</v>
      </c>
      <c r="O47" s="19" t="s">
        <v>512</v>
      </c>
      <c r="P47" s="12"/>
      <c r="Q47" s="12" t="s">
        <v>56</v>
      </c>
      <c r="R47" s="12" t="s">
        <v>15</v>
      </c>
      <c r="S47" s="13">
        <v>43171</v>
      </c>
      <c r="T47" s="70" t="s">
        <v>311</v>
      </c>
      <c r="U47" s="72">
        <v>110</v>
      </c>
      <c r="V47" s="328"/>
      <c r="W47" s="328"/>
      <c r="X47" s="1"/>
      <c r="Y47" s="2"/>
      <c r="Z47" s="2"/>
      <c r="AA47" s="2"/>
      <c r="AB47" s="2"/>
      <c r="AC47" s="2"/>
      <c r="AD47" s="2"/>
      <c r="AE47" s="2"/>
    </row>
    <row r="48" spans="1:32" ht="18.75" customHeight="1">
      <c r="A48" s="12">
        <v>10</v>
      </c>
      <c r="B48" s="11" t="s">
        <v>18</v>
      </c>
      <c r="C48" s="11" t="s">
        <v>18</v>
      </c>
      <c r="D48" s="11" t="s">
        <v>302</v>
      </c>
      <c r="E48" s="12" t="s">
        <v>45</v>
      </c>
      <c r="F48" s="11" t="s">
        <v>182</v>
      </c>
      <c r="G48" s="12" t="s">
        <v>362</v>
      </c>
      <c r="H48" s="11" t="s">
        <v>259</v>
      </c>
      <c r="I48" s="11" t="s">
        <v>334</v>
      </c>
      <c r="J48" s="11" t="s">
        <v>334</v>
      </c>
      <c r="K48" s="11" t="s">
        <v>366</v>
      </c>
      <c r="L48" s="11" t="s">
        <v>181</v>
      </c>
      <c r="M48" s="39">
        <v>1112</v>
      </c>
      <c r="N48" s="19" t="s">
        <v>10</v>
      </c>
      <c r="O48" s="19"/>
      <c r="P48" s="11"/>
      <c r="Q48" s="12" t="s">
        <v>56</v>
      </c>
      <c r="R48" s="12" t="s">
        <v>57</v>
      </c>
      <c r="S48" s="13">
        <v>44834</v>
      </c>
      <c r="T48" s="70" t="s">
        <v>311</v>
      </c>
      <c r="U48" s="72">
        <v>30</v>
      </c>
      <c r="V48" s="328"/>
      <c r="W48" s="328"/>
      <c r="X48" s="1"/>
      <c r="Y48" s="2"/>
      <c r="Z48" s="2"/>
      <c r="AA48" s="2"/>
      <c r="AB48" s="2"/>
      <c r="AC48" s="2"/>
      <c r="AD48" s="2"/>
      <c r="AE48" s="2"/>
    </row>
    <row r="49" spans="1:31" ht="18.75" customHeight="1">
      <c r="A49" s="145">
        <f>COUNTA(A39:A48)</f>
        <v>10</v>
      </c>
      <c r="B49" s="146"/>
      <c r="C49" s="146"/>
      <c r="D49" s="146"/>
      <c r="E49" s="147"/>
      <c r="F49" s="20"/>
      <c r="G49" s="20"/>
      <c r="H49" s="20"/>
      <c r="I49" s="20"/>
      <c r="J49" s="20"/>
      <c r="K49" s="20"/>
      <c r="L49" s="20" t="s">
        <v>181</v>
      </c>
      <c r="M49" s="40">
        <f>SUM(M39:M48)</f>
        <v>29354.540000000008</v>
      </c>
      <c r="N49" s="88">
        <f>SUM(N39:N48)</f>
        <v>7761.14</v>
      </c>
      <c r="O49" s="20"/>
      <c r="P49" s="16"/>
      <c r="Q49" s="17"/>
      <c r="R49" s="17"/>
      <c r="S49" s="18"/>
      <c r="T49" s="101" t="s">
        <v>376</v>
      </c>
      <c r="U49" s="157">
        <f>SUM(U39:U48)</f>
        <v>1409</v>
      </c>
      <c r="V49" s="328"/>
      <c r="W49" s="328"/>
      <c r="X49" s="1"/>
      <c r="Y49" s="2"/>
      <c r="Z49" s="2"/>
      <c r="AA49" s="2"/>
      <c r="AB49" s="2"/>
      <c r="AC49" s="2"/>
      <c r="AD49" s="2"/>
      <c r="AE49" s="2"/>
    </row>
    <row r="50" spans="1:31" ht="18.75" customHeight="1">
      <c r="A50" s="11">
        <v>1</v>
      </c>
      <c r="B50" s="11" t="s">
        <v>304</v>
      </c>
      <c r="C50" s="11" t="s">
        <v>33</v>
      </c>
      <c r="D50" s="11" t="s">
        <v>995</v>
      </c>
      <c r="E50" s="12" t="s">
        <v>48</v>
      </c>
      <c r="F50" s="11" t="s">
        <v>245</v>
      </c>
      <c r="G50" s="12" t="s">
        <v>59</v>
      </c>
      <c r="H50" s="11" t="s">
        <v>59</v>
      </c>
      <c r="I50" s="11" t="s">
        <v>334</v>
      </c>
      <c r="J50" s="11" t="s">
        <v>334</v>
      </c>
      <c r="K50" s="11" t="s">
        <v>59</v>
      </c>
      <c r="L50" s="12" t="s">
        <v>179</v>
      </c>
      <c r="M50" s="39">
        <v>4014.33</v>
      </c>
      <c r="N50" s="19">
        <v>3880.57</v>
      </c>
      <c r="O50" s="19" t="s">
        <v>513</v>
      </c>
      <c r="P50" s="11" t="s">
        <v>60</v>
      </c>
      <c r="Q50" s="12" t="s">
        <v>31</v>
      </c>
      <c r="R50" s="12" t="s">
        <v>13</v>
      </c>
      <c r="S50" s="13">
        <v>43768</v>
      </c>
      <c r="T50" s="70" t="s">
        <v>311</v>
      </c>
      <c r="U50" s="72">
        <v>220</v>
      </c>
      <c r="V50" s="328">
        <f>SUM(M63+N63)</f>
        <v>48248.850000000013</v>
      </c>
      <c r="W50" s="332"/>
      <c r="X50" s="1"/>
      <c r="Y50" s="2"/>
      <c r="Z50" s="2"/>
      <c r="AA50" s="2"/>
      <c r="AB50" s="2"/>
      <c r="AC50" s="2"/>
      <c r="AD50" s="2"/>
      <c r="AE50" s="2"/>
    </row>
    <row r="51" spans="1:31" ht="18.75" customHeight="1">
      <c r="A51" s="11">
        <v>2</v>
      </c>
      <c r="B51" s="11" t="s">
        <v>304</v>
      </c>
      <c r="C51" s="11" t="s">
        <v>33</v>
      </c>
      <c r="D51" s="11" t="s">
        <v>61</v>
      </c>
      <c r="E51" s="12" t="s">
        <v>48</v>
      </c>
      <c r="F51" s="11" t="s">
        <v>245</v>
      </c>
      <c r="G51" s="12" t="s">
        <v>59</v>
      </c>
      <c r="H51" s="11" t="s">
        <v>59</v>
      </c>
      <c r="I51" s="11" t="s">
        <v>334</v>
      </c>
      <c r="J51" s="11" t="s">
        <v>334</v>
      </c>
      <c r="K51" s="11" t="s">
        <v>59</v>
      </c>
      <c r="L51" s="12" t="s">
        <v>179</v>
      </c>
      <c r="M51" s="39">
        <v>4014.33</v>
      </c>
      <c r="N51" s="19">
        <v>3880.57</v>
      </c>
      <c r="O51" s="19" t="s">
        <v>513</v>
      </c>
      <c r="P51" s="11" t="s">
        <v>62</v>
      </c>
      <c r="Q51" s="12" t="s">
        <v>25</v>
      </c>
      <c r="R51" s="12" t="s">
        <v>15</v>
      </c>
      <c r="S51" s="13">
        <v>43504</v>
      </c>
      <c r="T51" s="70" t="s">
        <v>311</v>
      </c>
      <c r="U51" s="72">
        <v>220</v>
      </c>
      <c r="V51" s="328"/>
      <c r="W51" s="333"/>
      <c r="X51" s="1"/>
      <c r="Y51" s="2"/>
      <c r="Z51" s="2"/>
      <c r="AA51" s="2"/>
      <c r="AB51" s="2"/>
      <c r="AC51" s="2"/>
      <c r="AD51" s="2"/>
      <c r="AE51" s="2"/>
    </row>
    <row r="52" spans="1:31" ht="18.75" customHeight="1">
      <c r="A52" s="11">
        <v>3</v>
      </c>
      <c r="B52" s="11" t="s">
        <v>305</v>
      </c>
      <c r="C52" s="11" t="s">
        <v>14</v>
      </c>
      <c r="D52" s="11" t="s">
        <v>63</v>
      </c>
      <c r="E52" s="11" t="s">
        <v>45</v>
      </c>
      <c r="F52" s="11" t="s">
        <v>359</v>
      </c>
      <c r="G52" s="11" t="s">
        <v>360</v>
      </c>
      <c r="H52" s="11" t="s">
        <v>360</v>
      </c>
      <c r="I52" s="11" t="s">
        <v>334</v>
      </c>
      <c r="J52" s="11" t="s">
        <v>334</v>
      </c>
      <c r="K52" s="11" t="s">
        <v>358</v>
      </c>
      <c r="L52" s="12" t="s">
        <v>179</v>
      </c>
      <c r="M52" s="39">
        <v>2255.08</v>
      </c>
      <c r="N52" s="19" t="str">
        <f>IF(COUNTA(P52)=1,VLOOKUP(A52,'[1]CUSTOS VEICULO-MOTORISTA'!$A$2:$C$17,3,FALSE),"-")</f>
        <v>-</v>
      </c>
      <c r="O52" s="19" t="s">
        <v>514</v>
      </c>
      <c r="P52" s="11"/>
      <c r="Q52" s="12" t="s">
        <v>23</v>
      </c>
      <c r="R52" s="12" t="s">
        <v>15</v>
      </c>
      <c r="S52" s="13">
        <v>43508</v>
      </c>
      <c r="T52" s="70" t="s">
        <v>311</v>
      </c>
      <c r="U52" s="72">
        <v>90</v>
      </c>
      <c r="V52" s="328"/>
      <c r="W52" s="333"/>
      <c r="X52" s="1"/>
      <c r="Y52" s="2"/>
      <c r="Z52" s="2"/>
      <c r="AA52" s="2"/>
      <c r="AB52" s="2"/>
      <c r="AC52" s="2"/>
      <c r="AD52" s="2"/>
      <c r="AE52" s="2"/>
    </row>
    <row r="53" spans="1:31">
      <c r="A53" s="11">
        <v>4</v>
      </c>
      <c r="B53" s="11" t="s">
        <v>305</v>
      </c>
      <c r="C53" s="11" t="s">
        <v>14</v>
      </c>
      <c r="D53" s="11" t="s">
        <v>64</v>
      </c>
      <c r="E53" s="12" t="s">
        <v>45</v>
      </c>
      <c r="F53" s="11" t="s">
        <v>182</v>
      </c>
      <c r="G53" s="11" t="s">
        <v>362</v>
      </c>
      <c r="H53" s="12" t="s">
        <v>244</v>
      </c>
      <c r="I53" s="12" t="s">
        <v>480</v>
      </c>
      <c r="J53" s="12" t="s">
        <v>334</v>
      </c>
      <c r="K53" s="11" t="s">
        <v>240</v>
      </c>
      <c r="L53" s="12" t="s">
        <v>179</v>
      </c>
      <c r="M53" s="39">
        <v>2255.08</v>
      </c>
      <c r="N53" s="19" t="str">
        <f>IF(COUNTA(P53)=1,VLOOKUP(A53,'[1]CUSTOS VEICULO-MOTORISTA'!$A$2:$C$17,3,FALSE),"-")</f>
        <v>-</v>
      </c>
      <c r="O53" s="19" t="s">
        <v>515</v>
      </c>
      <c r="P53" s="11"/>
      <c r="Q53" s="12" t="s">
        <v>23</v>
      </c>
      <c r="R53" s="12" t="s">
        <v>15</v>
      </c>
      <c r="S53" s="13">
        <v>43488</v>
      </c>
      <c r="T53" s="70" t="s">
        <v>311</v>
      </c>
      <c r="U53" s="72">
        <v>75</v>
      </c>
      <c r="V53" s="328"/>
      <c r="W53" s="333"/>
      <c r="X53" s="1"/>
      <c r="Y53" s="2"/>
      <c r="Z53" s="2"/>
      <c r="AA53" s="2"/>
      <c r="AB53" s="2"/>
      <c r="AC53" s="2"/>
      <c r="AD53" s="2"/>
      <c r="AE53" s="2"/>
    </row>
    <row r="54" spans="1:31">
      <c r="A54" s="11">
        <v>5</v>
      </c>
      <c r="B54" s="11" t="s">
        <v>304</v>
      </c>
      <c r="C54" s="11" t="s">
        <v>33</v>
      </c>
      <c r="D54" s="11" t="s">
        <v>65</v>
      </c>
      <c r="E54" s="12" t="s">
        <v>45</v>
      </c>
      <c r="F54" s="11" t="s">
        <v>182</v>
      </c>
      <c r="G54" s="11" t="s">
        <v>362</v>
      </c>
      <c r="H54" s="12" t="s">
        <v>244</v>
      </c>
      <c r="I54" s="12" t="s">
        <v>479</v>
      </c>
      <c r="J54" s="12" t="s">
        <v>334</v>
      </c>
      <c r="K54" s="11" t="s">
        <v>241</v>
      </c>
      <c r="L54" s="12" t="s">
        <v>179</v>
      </c>
      <c r="M54" s="39">
        <v>4014.33</v>
      </c>
      <c r="N54" s="19" t="str">
        <f>IF(COUNTA(P54)=1,VLOOKUP(A54,'[1]CUSTOS VEICULO-MOTORISTA'!$A$2:$C$17,3,FALSE),"-")</f>
        <v>-</v>
      </c>
      <c r="O54" s="19" t="s">
        <v>511</v>
      </c>
      <c r="P54" s="11"/>
      <c r="Q54" s="12" t="s">
        <v>12</v>
      </c>
      <c r="R54" s="12" t="s">
        <v>15</v>
      </c>
      <c r="S54" s="13">
        <v>43263</v>
      </c>
      <c r="T54" s="70" t="s">
        <v>311</v>
      </c>
      <c r="U54" s="72">
        <v>150</v>
      </c>
      <c r="V54" s="328"/>
      <c r="W54" s="333"/>
      <c r="X54" s="1"/>
      <c r="Y54" s="2"/>
      <c r="Z54" s="2"/>
      <c r="AA54" s="2"/>
      <c r="AB54" s="2"/>
      <c r="AC54" s="2"/>
      <c r="AD54" s="2"/>
      <c r="AE54" s="2"/>
    </row>
    <row r="55" spans="1:31">
      <c r="A55" s="11">
        <v>6</v>
      </c>
      <c r="B55" s="11" t="s">
        <v>304</v>
      </c>
      <c r="C55" s="11" t="s">
        <v>33</v>
      </c>
      <c r="D55" s="11" t="s">
        <v>66</v>
      </c>
      <c r="E55" s="12" t="s">
        <v>45</v>
      </c>
      <c r="F55" s="11" t="s">
        <v>182</v>
      </c>
      <c r="G55" s="11" t="s">
        <v>362</v>
      </c>
      <c r="H55" s="11" t="s">
        <v>243</v>
      </c>
      <c r="I55" s="11" t="s">
        <v>334</v>
      </c>
      <c r="J55" s="11" t="s">
        <v>334</v>
      </c>
      <c r="K55" s="11" t="s">
        <v>286</v>
      </c>
      <c r="L55" s="12" t="s">
        <v>179</v>
      </c>
      <c r="M55" s="39">
        <v>4014.33</v>
      </c>
      <c r="N55" s="19" t="str">
        <f>IF(COUNTA(P55)=1,VLOOKUP(A55,'[1]CUSTOS VEICULO-MOTORISTA'!$A$2:$C$17,3,FALSE),"-")</f>
        <v>-</v>
      </c>
      <c r="O55" s="19" t="s">
        <v>516</v>
      </c>
      <c r="P55" s="11"/>
      <c r="Q55" s="12" t="s">
        <v>56</v>
      </c>
      <c r="R55" s="12" t="s">
        <v>15</v>
      </c>
      <c r="S55" s="13">
        <v>43124</v>
      </c>
      <c r="T55" s="70" t="s">
        <v>311</v>
      </c>
      <c r="U55" s="72">
        <v>172</v>
      </c>
      <c r="V55" s="328"/>
      <c r="W55" s="333"/>
      <c r="X55" s="1"/>
      <c r="Y55" s="2"/>
      <c r="Z55" s="2"/>
      <c r="AA55" s="2"/>
      <c r="AB55" s="2"/>
      <c r="AC55" s="2"/>
      <c r="AD55" s="2"/>
      <c r="AE55" s="2"/>
    </row>
    <row r="56" spans="1:31" ht="18.75" customHeight="1">
      <c r="A56" s="11">
        <v>7</v>
      </c>
      <c r="B56" s="11" t="s">
        <v>304</v>
      </c>
      <c r="C56" s="11" t="s">
        <v>33</v>
      </c>
      <c r="D56" s="11" t="s">
        <v>67</v>
      </c>
      <c r="E56" s="12" t="s">
        <v>45</v>
      </c>
      <c r="F56" s="11" t="s">
        <v>252</v>
      </c>
      <c r="G56" s="11" t="s">
        <v>123</v>
      </c>
      <c r="H56" s="11" t="s">
        <v>259</v>
      </c>
      <c r="I56" s="11" t="s">
        <v>334</v>
      </c>
      <c r="J56" s="11" t="s">
        <v>334</v>
      </c>
      <c r="K56" s="11" t="s">
        <v>367</v>
      </c>
      <c r="L56" s="12" t="s">
        <v>179</v>
      </c>
      <c r="M56" s="39">
        <v>4014.33</v>
      </c>
      <c r="N56" s="19" t="str">
        <f>IF(COUNTA(P56)=1,VLOOKUP(A56,'[1]CUSTOS VEICULO-MOTORISTA'!$A$2:$C$17,3,FALSE),"-")</f>
        <v>-</v>
      </c>
      <c r="O56" s="19" t="s">
        <v>517</v>
      </c>
      <c r="P56" s="11"/>
      <c r="Q56" s="12" t="s">
        <v>23</v>
      </c>
      <c r="R56" s="12" t="s">
        <v>15</v>
      </c>
      <c r="S56" s="13">
        <v>43475</v>
      </c>
      <c r="T56" s="70" t="s">
        <v>311</v>
      </c>
      <c r="U56" s="72">
        <v>120</v>
      </c>
      <c r="V56" s="328"/>
      <c r="W56" s="333"/>
      <c r="X56" s="1"/>
      <c r="Y56" s="2"/>
      <c r="Z56" s="2"/>
      <c r="AA56" s="2"/>
      <c r="AB56" s="2"/>
      <c r="AC56" s="2"/>
      <c r="AD56" s="2"/>
      <c r="AE56" s="2"/>
    </row>
    <row r="57" spans="1:31" ht="18.75" customHeight="1">
      <c r="A57" s="11">
        <v>8</v>
      </c>
      <c r="B57" s="11" t="s">
        <v>304</v>
      </c>
      <c r="C57" s="11" t="s">
        <v>33</v>
      </c>
      <c r="D57" s="11" t="s">
        <v>68</v>
      </c>
      <c r="E57" s="12" t="s">
        <v>45</v>
      </c>
      <c r="F57" s="11" t="s">
        <v>252</v>
      </c>
      <c r="G57" s="11" t="s">
        <v>123</v>
      </c>
      <c r="H57" s="11" t="s">
        <v>259</v>
      </c>
      <c r="I57" s="11" t="s">
        <v>334</v>
      </c>
      <c r="J57" s="11" t="s">
        <v>334</v>
      </c>
      <c r="K57" s="11" t="s">
        <v>366</v>
      </c>
      <c r="L57" s="12" t="s">
        <v>179</v>
      </c>
      <c r="M57" s="39">
        <v>4014.33</v>
      </c>
      <c r="N57" s="19" t="str">
        <f>IF(COUNTA(P57)=1,VLOOKUP(A57,'[1]CUSTOS VEICULO-MOTORISTA'!$A$2:$C$17,3,FALSE),"-")</f>
        <v>-</v>
      </c>
      <c r="O57" s="19" t="s">
        <v>504</v>
      </c>
      <c r="P57" s="11"/>
      <c r="Q57" s="12" t="s">
        <v>23</v>
      </c>
      <c r="R57" s="12" t="s">
        <v>15</v>
      </c>
      <c r="S57" s="13">
        <v>43474</v>
      </c>
      <c r="T57" s="70" t="s">
        <v>311</v>
      </c>
      <c r="U57" s="72">
        <v>140</v>
      </c>
      <c r="V57" s="328"/>
      <c r="W57" s="333"/>
      <c r="X57" s="1"/>
      <c r="Y57" s="2"/>
      <c r="Z57" s="2"/>
      <c r="AA57" s="2"/>
      <c r="AB57" s="2"/>
      <c r="AC57" s="2"/>
      <c r="AD57" s="2"/>
      <c r="AE57" s="2"/>
    </row>
    <row r="58" spans="1:31" ht="18.75" customHeight="1">
      <c r="A58" s="11">
        <v>9</v>
      </c>
      <c r="B58" s="11" t="s">
        <v>305</v>
      </c>
      <c r="C58" s="11" t="s">
        <v>14</v>
      </c>
      <c r="D58" s="11" t="s">
        <v>69</v>
      </c>
      <c r="E58" s="51" t="s">
        <v>45</v>
      </c>
      <c r="F58" s="51" t="s">
        <v>370</v>
      </c>
      <c r="G58" s="11" t="s">
        <v>257</v>
      </c>
      <c r="H58" s="11" t="s">
        <v>264</v>
      </c>
      <c r="I58" s="11" t="s">
        <v>353</v>
      </c>
      <c r="J58" s="11" t="s">
        <v>353</v>
      </c>
      <c r="K58" s="11" t="s">
        <v>264</v>
      </c>
      <c r="L58" s="12" t="s">
        <v>179</v>
      </c>
      <c r="M58" s="39">
        <v>2255.08</v>
      </c>
      <c r="N58" s="19" t="str">
        <f>IF(COUNTA(P58)=1,VLOOKUP(A58,'[1]CUSTOS VEICULO-MOTORISTA'!$A$2:$C$17,3,FALSE),"-")</f>
        <v>-</v>
      </c>
      <c r="O58" s="19" t="s">
        <v>506</v>
      </c>
      <c r="P58" s="11"/>
      <c r="Q58" s="12" t="s">
        <v>23</v>
      </c>
      <c r="R58" s="12" t="s">
        <v>70</v>
      </c>
      <c r="S58" s="13">
        <v>43417</v>
      </c>
      <c r="T58" s="70" t="s">
        <v>311</v>
      </c>
      <c r="U58" s="72">
        <v>112</v>
      </c>
      <c r="V58" s="328"/>
      <c r="W58" s="333"/>
      <c r="X58" s="1"/>
      <c r="Y58" s="2"/>
      <c r="Z58" s="2"/>
      <c r="AA58" s="2"/>
      <c r="AB58" s="2"/>
      <c r="AC58" s="2"/>
      <c r="AD58" s="2"/>
      <c r="AE58" s="2"/>
    </row>
    <row r="59" spans="1:31">
      <c r="A59" s="11">
        <v>10</v>
      </c>
      <c r="B59" s="11" t="s">
        <v>305</v>
      </c>
      <c r="C59" s="11" t="s">
        <v>14</v>
      </c>
      <c r="D59" s="11" t="s">
        <v>71</v>
      </c>
      <c r="E59" s="12" t="s">
        <v>45</v>
      </c>
      <c r="F59" s="11" t="s">
        <v>182</v>
      </c>
      <c r="G59" s="11" t="s">
        <v>362</v>
      </c>
      <c r="H59" s="12" t="s">
        <v>244</v>
      </c>
      <c r="I59" s="12" t="s">
        <v>414</v>
      </c>
      <c r="J59" s="12" t="s">
        <v>334</v>
      </c>
      <c r="K59" s="11" t="s">
        <v>239</v>
      </c>
      <c r="L59" s="12" t="s">
        <v>179</v>
      </c>
      <c r="M59" s="39">
        <v>2255.08</v>
      </c>
      <c r="N59" s="19" t="str">
        <f>IF(COUNTA(P59)=1,VLOOKUP(A59,'[1]CUSTOS VEICULO-MOTORISTA'!$A$2:$C$17,3,FALSE),"-")</f>
        <v>-</v>
      </c>
      <c r="O59" s="19" t="s">
        <v>504</v>
      </c>
      <c r="P59" s="11"/>
      <c r="Q59" s="12" t="s">
        <v>23</v>
      </c>
      <c r="R59" s="12" t="s">
        <v>15</v>
      </c>
      <c r="S59" s="13">
        <v>43504</v>
      </c>
      <c r="T59" s="70" t="s">
        <v>311</v>
      </c>
      <c r="U59" s="72">
        <v>90</v>
      </c>
      <c r="V59" s="328"/>
      <c r="W59" s="333"/>
      <c r="X59" s="1"/>
      <c r="Y59" s="2"/>
      <c r="Z59" s="2"/>
      <c r="AA59" s="2"/>
      <c r="AB59" s="2"/>
      <c r="AC59" s="2"/>
      <c r="AD59" s="2"/>
      <c r="AE59" s="2"/>
    </row>
    <row r="60" spans="1:31">
      <c r="A60" s="11">
        <v>11</v>
      </c>
      <c r="B60" s="11" t="s">
        <v>304</v>
      </c>
      <c r="C60" s="11" t="s">
        <v>33</v>
      </c>
      <c r="D60" s="11" t="s">
        <v>197</v>
      </c>
      <c r="E60" s="12" t="s">
        <v>45</v>
      </c>
      <c r="F60" s="11" t="s">
        <v>182</v>
      </c>
      <c r="G60" s="11" t="s">
        <v>362</v>
      </c>
      <c r="H60" s="12" t="s">
        <v>244</v>
      </c>
      <c r="I60" s="12" t="s">
        <v>334</v>
      </c>
      <c r="J60" s="12" t="s">
        <v>334</v>
      </c>
      <c r="K60" s="11" t="s">
        <v>239</v>
      </c>
      <c r="L60" s="12" t="s">
        <v>179</v>
      </c>
      <c r="M60" s="39">
        <v>4014.33</v>
      </c>
      <c r="N60" s="19" t="s">
        <v>10</v>
      </c>
      <c r="O60" s="19" t="s">
        <v>516</v>
      </c>
      <c r="P60" s="11"/>
      <c r="Q60" s="12" t="s">
        <v>31</v>
      </c>
      <c r="R60" s="12" t="s">
        <v>15</v>
      </c>
      <c r="S60" s="13">
        <v>44793</v>
      </c>
      <c r="T60" s="82" t="s">
        <v>311</v>
      </c>
      <c r="U60" s="72">
        <v>180</v>
      </c>
      <c r="V60" s="328"/>
      <c r="W60" s="333"/>
      <c r="X60" s="1"/>
      <c r="Y60" s="2"/>
      <c r="Z60" s="2"/>
      <c r="AA60" s="2"/>
      <c r="AB60" s="2"/>
      <c r="AC60" s="2"/>
      <c r="AD60" s="2"/>
      <c r="AE60" s="2"/>
    </row>
    <row r="61" spans="1:31" ht="18.75" customHeight="1">
      <c r="A61" s="11">
        <v>12</v>
      </c>
      <c r="B61" s="11" t="s">
        <v>305</v>
      </c>
      <c r="C61" s="11" t="s">
        <v>14</v>
      </c>
      <c r="D61" s="51" t="s">
        <v>72</v>
      </c>
      <c r="E61" s="51" t="s">
        <v>45</v>
      </c>
      <c r="F61" s="51" t="s">
        <v>370</v>
      </c>
      <c r="G61" s="11" t="s">
        <v>257</v>
      </c>
      <c r="H61" s="11" t="s">
        <v>268</v>
      </c>
      <c r="I61" s="11" t="s">
        <v>349</v>
      </c>
      <c r="J61" s="11" t="s">
        <v>349</v>
      </c>
      <c r="K61" s="11" t="s">
        <v>986</v>
      </c>
      <c r="L61" s="12" t="s">
        <v>179</v>
      </c>
      <c r="M61" s="39">
        <v>2255.08</v>
      </c>
      <c r="N61" s="19" t="str">
        <f>IF(COUNTA(P61)=1,VLOOKUP(A61,'[1]CUSTOS VEICULO-MOTORISTA'!$A$2:$C$17,3,FALSE),"-")</f>
        <v>-</v>
      </c>
      <c r="O61" s="19" t="s">
        <v>518</v>
      </c>
      <c r="P61" s="11"/>
      <c r="Q61" s="12" t="s">
        <v>23</v>
      </c>
      <c r="R61" s="12" t="s">
        <v>15</v>
      </c>
      <c r="S61" s="13">
        <v>44034</v>
      </c>
      <c r="T61" s="70" t="s">
        <v>311</v>
      </c>
      <c r="U61" s="72">
        <v>215</v>
      </c>
      <c r="V61" s="328"/>
      <c r="W61" s="333"/>
      <c r="X61" s="1"/>
      <c r="Y61" s="2"/>
      <c r="Z61" s="2"/>
      <c r="AA61" s="2"/>
      <c r="AB61" s="2"/>
      <c r="AC61" s="2"/>
      <c r="AD61" s="2"/>
      <c r="AE61" s="2"/>
    </row>
    <row r="62" spans="1:31" ht="18.75" customHeight="1">
      <c r="A62" s="11">
        <v>13</v>
      </c>
      <c r="B62" s="11" t="s">
        <v>18</v>
      </c>
      <c r="C62" s="11" t="s">
        <v>18</v>
      </c>
      <c r="D62" s="11" t="s">
        <v>73</v>
      </c>
      <c r="E62" s="12" t="s">
        <v>45</v>
      </c>
      <c r="F62" s="11" t="s">
        <v>182</v>
      </c>
      <c r="G62" s="11" t="s">
        <v>362</v>
      </c>
      <c r="H62" s="12" t="s">
        <v>244</v>
      </c>
      <c r="I62" s="12" t="s">
        <v>479</v>
      </c>
      <c r="J62" s="12" t="s">
        <v>413</v>
      </c>
      <c r="K62" s="11" t="s">
        <v>240</v>
      </c>
      <c r="L62" s="12" t="s">
        <v>179</v>
      </c>
      <c r="M62" s="39">
        <v>1112</v>
      </c>
      <c r="N62" s="11" t="str">
        <f>IF(COUNTA(P62)=1,VLOOKUP(A62,'[1]CUSTOS VEICULO-MOTORISTA'!$A$2:$C$17,3,FALSE),"-")</f>
        <v>-</v>
      </c>
      <c r="O62" s="11" t="s">
        <v>515</v>
      </c>
      <c r="P62" s="11"/>
      <c r="Q62" s="11" t="s">
        <v>74</v>
      </c>
      <c r="R62" s="11" t="s">
        <v>57</v>
      </c>
      <c r="S62" s="13">
        <v>44795</v>
      </c>
      <c r="T62" s="11" t="s">
        <v>311</v>
      </c>
      <c r="U62" s="72">
        <v>35</v>
      </c>
      <c r="V62" s="328"/>
      <c r="W62" s="333"/>
      <c r="X62" s="1"/>
      <c r="Y62" s="2"/>
      <c r="Z62" s="2"/>
      <c r="AA62" s="2"/>
      <c r="AB62" s="2"/>
      <c r="AC62" s="2"/>
      <c r="AD62" s="2"/>
      <c r="AE62" s="2"/>
    </row>
    <row r="63" spans="1:31" ht="18.75" customHeight="1">
      <c r="A63" s="310" t="s">
        <v>46</v>
      </c>
      <c r="B63" s="311"/>
      <c r="C63" s="311"/>
      <c r="D63" s="311"/>
      <c r="E63" s="312"/>
      <c r="F63" s="148"/>
      <c r="G63" s="148"/>
      <c r="H63" s="148"/>
      <c r="I63" s="148"/>
      <c r="J63" s="148"/>
      <c r="K63" s="148"/>
      <c r="L63" s="148" t="s">
        <v>179</v>
      </c>
      <c r="M63" s="149">
        <f>SUM(M50:M62)</f>
        <v>40487.710000000014</v>
      </c>
      <c r="N63" s="149">
        <f>SUM(N50:N62)</f>
        <v>7761.14</v>
      </c>
      <c r="O63" s="150"/>
      <c r="P63" s="144"/>
      <c r="Q63" s="144"/>
      <c r="R63" s="144"/>
      <c r="S63" s="151"/>
      <c r="T63" s="101" t="s">
        <v>376</v>
      </c>
      <c r="U63" s="156">
        <f>SUM(U50:U62)</f>
        <v>1819</v>
      </c>
      <c r="V63" s="328"/>
      <c r="W63" s="333"/>
      <c r="X63" s="1"/>
      <c r="Y63" s="2"/>
      <c r="Z63" s="2"/>
      <c r="AA63" s="2"/>
      <c r="AB63" s="2"/>
      <c r="AC63" s="2"/>
      <c r="AD63" s="2"/>
      <c r="AE63" s="2"/>
    </row>
    <row r="64" spans="1:31" ht="18.75" customHeight="1">
      <c r="A64" s="11">
        <v>1</v>
      </c>
      <c r="B64" s="11" t="s">
        <v>308</v>
      </c>
      <c r="C64" s="11" t="s">
        <v>22</v>
      </c>
      <c r="D64" s="11" t="s">
        <v>83</v>
      </c>
      <c r="E64" s="51" t="s">
        <v>45</v>
      </c>
      <c r="F64" s="51" t="s">
        <v>370</v>
      </c>
      <c r="G64" s="11" t="s">
        <v>257</v>
      </c>
      <c r="H64" s="11" t="s">
        <v>264</v>
      </c>
      <c r="I64" s="11" t="s">
        <v>353</v>
      </c>
      <c r="J64" s="11" t="s">
        <v>353</v>
      </c>
      <c r="K64" s="11" t="s">
        <v>364</v>
      </c>
      <c r="L64" s="11" t="s">
        <v>177</v>
      </c>
      <c r="M64" s="39">
        <v>8500</v>
      </c>
      <c r="N64" s="11" t="str">
        <f>IF(COUNTA(P64)=1,VLOOKUP(A64,'[1]CUSTOS VEICULO-MOTORISTA'!$A$2:$C$17,3,FALSE),"-")</f>
        <v>-</v>
      </c>
      <c r="O64" s="11" t="s">
        <v>519</v>
      </c>
      <c r="P64" s="11"/>
      <c r="Q64" s="11" t="s">
        <v>29</v>
      </c>
      <c r="R64" s="11" t="s">
        <v>15</v>
      </c>
      <c r="S64" s="13">
        <v>43895</v>
      </c>
      <c r="T64" s="11" t="s">
        <v>312</v>
      </c>
      <c r="U64" s="72">
        <v>280</v>
      </c>
      <c r="V64" s="307">
        <f>SUM(M80+N80)</f>
        <v>72186.41</v>
      </c>
      <c r="W64" s="307"/>
      <c r="X64" s="1"/>
      <c r="Y64" s="2"/>
      <c r="Z64" s="2"/>
      <c r="AA64" s="2"/>
      <c r="AB64" s="2"/>
      <c r="AC64" s="2"/>
      <c r="AD64" s="2"/>
      <c r="AE64" s="2"/>
    </row>
    <row r="65" spans="1:31" ht="18.75" customHeight="1">
      <c r="A65" s="11">
        <v>2</v>
      </c>
      <c r="B65" s="12" t="s">
        <v>308</v>
      </c>
      <c r="C65" s="11" t="s">
        <v>22</v>
      </c>
      <c r="D65" s="11" t="s">
        <v>84</v>
      </c>
      <c r="E65" s="51" t="s">
        <v>45</v>
      </c>
      <c r="F65" s="51" t="s">
        <v>370</v>
      </c>
      <c r="G65" s="11" t="s">
        <v>257</v>
      </c>
      <c r="H65" s="11" t="s">
        <v>264</v>
      </c>
      <c r="I65" s="11" t="s">
        <v>353</v>
      </c>
      <c r="J65" s="11" t="s">
        <v>353</v>
      </c>
      <c r="K65" s="11" t="s">
        <v>258</v>
      </c>
      <c r="L65" s="11" t="s">
        <v>177</v>
      </c>
      <c r="M65" s="39">
        <v>8500</v>
      </c>
      <c r="N65" s="11" t="str">
        <f>IF(COUNTA(P65)=1,VLOOKUP(A65,'[1]CUSTOS VEICULO-MOTORISTA'!$A$2:$C$17,3,FALSE),"-")</f>
        <v>-</v>
      </c>
      <c r="O65" s="11" t="s">
        <v>520</v>
      </c>
      <c r="P65" s="11"/>
      <c r="Q65" s="11" t="s">
        <v>25</v>
      </c>
      <c r="R65" s="11" t="s">
        <v>15</v>
      </c>
      <c r="S65" s="13">
        <v>43893</v>
      </c>
      <c r="T65" s="11" t="s">
        <v>312</v>
      </c>
      <c r="U65" s="72">
        <v>210</v>
      </c>
      <c r="V65" s="308"/>
      <c r="W65" s="308"/>
      <c r="X65" s="1"/>
      <c r="Y65" s="2"/>
      <c r="Z65" s="2"/>
      <c r="AA65" s="2"/>
      <c r="AB65" s="2"/>
      <c r="AC65" s="2"/>
      <c r="AD65" s="2"/>
      <c r="AE65" s="2"/>
    </row>
    <row r="66" spans="1:31" ht="18.75" customHeight="1">
      <c r="A66" s="11">
        <v>3</v>
      </c>
      <c r="B66" s="11" t="s">
        <v>305</v>
      </c>
      <c r="C66" s="11" t="s">
        <v>14</v>
      </c>
      <c r="D66" s="11" t="s">
        <v>85</v>
      </c>
      <c r="E66" s="51" t="s">
        <v>45</v>
      </c>
      <c r="F66" s="51" t="s">
        <v>370</v>
      </c>
      <c r="G66" s="11" t="s">
        <v>257</v>
      </c>
      <c r="H66" s="11" t="s">
        <v>264</v>
      </c>
      <c r="I66" s="11" t="s">
        <v>353</v>
      </c>
      <c r="J66" s="11" t="s">
        <v>353</v>
      </c>
      <c r="K66" s="11" t="s">
        <v>363</v>
      </c>
      <c r="L66" s="11" t="s">
        <v>177</v>
      </c>
      <c r="M66" s="39">
        <v>2255.08</v>
      </c>
      <c r="N66" s="11" t="str">
        <f>IF(COUNTA(P66)=1,VLOOKUP(A66,'[1]CUSTOS VEICULO-MOTORISTA'!$A$2:$C$17,3,FALSE),"-")</f>
        <v>-</v>
      </c>
      <c r="O66" s="11" t="s">
        <v>506</v>
      </c>
      <c r="P66" s="11"/>
      <c r="Q66" s="11" t="s">
        <v>23</v>
      </c>
      <c r="R66" s="11" t="s">
        <v>15</v>
      </c>
      <c r="S66" s="13">
        <v>43517</v>
      </c>
      <c r="T66" s="11" t="s">
        <v>311</v>
      </c>
      <c r="U66" s="72">
        <v>124</v>
      </c>
      <c r="V66" s="308"/>
      <c r="W66" s="308"/>
      <c r="X66" s="1"/>
      <c r="Y66" s="2"/>
      <c r="Z66" s="2"/>
      <c r="AA66" s="2"/>
      <c r="AB66" s="2"/>
      <c r="AC66" s="2"/>
      <c r="AD66" s="2"/>
      <c r="AE66" s="2"/>
    </row>
    <row r="67" spans="1:31" ht="18.75" customHeight="1">
      <c r="A67" s="11">
        <v>4</v>
      </c>
      <c r="B67" s="11" t="s">
        <v>305</v>
      </c>
      <c r="C67" s="11" t="s">
        <v>14</v>
      </c>
      <c r="D67" s="11" t="s">
        <v>86</v>
      </c>
      <c r="E67" s="51" t="s">
        <v>45</v>
      </c>
      <c r="F67" s="51" t="s">
        <v>370</v>
      </c>
      <c r="G67" s="11" t="s">
        <v>257</v>
      </c>
      <c r="H67" s="11" t="s">
        <v>264</v>
      </c>
      <c r="I67" s="11" t="s">
        <v>353</v>
      </c>
      <c r="J67" s="11" t="s">
        <v>353</v>
      </c>
      <c r="K67" s="11" t="s">
        <v>363</v>
      </c>
      <c r="L67" s="11" t="s">
        <v>177</v>
      </c>
      <c r="M67" s="39">
        <v>2255.08</v>
      </c>
      <c r="N67" s="11" t="str">
        <f>IF(COUNTA(P67)=1,VLOOKUP(A67,'[1]CUSTOS VEICULO-MOTORISTA'!$A$2:$C$17,3,FALSE),"-")</f>
        <v>-</v>
      </c>
      <c r="O67" s="11" t="s">
        <v>506</v>
      </c>
      <c r="P67" s="11"/>
      <c r="Q67" s="11" t="s">
        <v>23</v>
      </c>
      <c r="R67" s="11" t="s">
        <v>15</v>
      </c>
      <c r="S67" s="13">
        <v>43516</v>
      </c>
      <c r="T67" s="11" t="s">
        <v>311</v>
      </c>
      <c r="U67" s="72">
        <v>120</v>
      </c>
      <c r="V67" s="308"/>
      <c r="W67" s="308"/>
      <c r="X67" s="1"/>
      <c r="Y67" s="2"/>
      <c r="Z67" s="2"/>
      <c r="AA67" s="2"/>
      <c r="AB67" s="2"/>
      <c r="AC67" s="2"/>
      <c r="AD67" s="2"/>
      <c r="AE67" s="2"/>
    </row>
    <row r="68" spans="1:31" ht="18.75" customHeight="1">
      <c r="A68" s="11">
        <v>5</v>
      </c>
      <c r="B68" s="73" t="s">
        <v>305</v>
      </c>
      <c r="C68" s="73" t="s">
        <v>14</v>
      </c>
      <c r="D68" s="73" t="s">
        <v>87</v>
      </c>
      <c r="E68" s="51" t="s">
        <v>48</v>
      </c>
      <c r="F68" s="11" t="s">
        <v>250</v>
      </c>
      <c r="G68" s="73" t="s">
        <v>185</v>
      </c>
      <c r="H68" s="11" t="s">
        <v>282</v>
      </c>
      <c r="I68" s="11" t="s">
        <v>334</v>
      </c>
      <c r="J68" s="11" t="s">
        <v>334</v>
      </c>
      <c r="K68" s="11" t="s">
        <v>255</v>
      </c>
      <c r="L68" s="11" t="s">
        <v>177</v>
      </c>
      <c r="M68" s="39">
        <v>2255.08</v>
      </c>
      <c r="N68" s="11" t="str">
        <f>IF(COUNTA(P68)=1,VLOOKUP(A68,'[1]CUSTOS VEICULO-MOTORISTA'!$A$2:$C$17,3,FALSE),"-")</f>
        <v>-</v>
      </c>
      <c r="O68" s="11" t="s">
        <v>521</v>
      </c>
      <c r="P68" s="11"/>
      <c r="Q68" s="11" t="s">
        <v>23</v>
      </c>
      <c r="R68" s="11" t="s">
        <v>15</v>
      </c>
      <c r="S68" s="13">
        <v>43516</v>
      </c>
      <c r="T68" s="11" t="s">
        <v>311</v>
      </c>
      <c r="U68" s="72">
        <v>150</v>
      </c>
      <c r="V68" s="308"/>
      <c r="W68" s="308"/>
      <c r="X68" s="1"/>
      <c r="Y68" s="2"/>
      <c r="Z68" s="2"/>
      <c r="AA68" s="2"/>
      <c r="AB68" s="2"/>
      <c r="AC68" s="2"/>
      <c r="AD68" s="2"/>
      <c r="AE68" s="2"/>
    </row>
    <row r="69" spans="1:31" ht="18.75" customHeight="1">
      <c r="A69" s="11">
        <v>6</v>
      </c>
      <c r="B69" s="11" t="s">
        <v>305</v>
      </c>
      <c r="C69" s="11" t="s">
        <v>14</v>
      </c>
      <c r="D69" s="11" t="s">
        <v>88</v>
      </c>
      <c r="E69" s="51" t="s">
        <v>45</v>
      </c>
      <c r="F69" s="51" t="s">
        <v>370</v>
      </c>
      <c r="G69" s="11" t="s">
        <v>257</v>
      </c>
      <c r="H69" s="11" t="s">
        <v>264</v>
      </c>
      <c r="I69" s="11" t="s">
        <v>353</v>
      </c>
      <c r="J69" s="11" t="s">
        <v>353</v>
      </c>
      <c r="K69" s="11" t="s">
        <v>363</v>
      </c>
      <c r="L69" s="11" t="s">
        <v>177</v>
      </c>
      <c r="M69" s="39">
        <v>2255.08</v>
      </c>
      <c r="N69" s="11" t="str">
        <f>IF(COUNTA(P69)=1,VLOOKUP(A69,'[1]CUSTOS VEICULO-MOTORISTA'!$A$2:$C$17,3,FALSE),"-")</f>
        <v>-</v>
      </c>
      <c r="O69" s="11" t="s">
        <v>506</v>
      </c>
      <c r="P69" s="11"/>
      <c r="Q69" s="11" t="s">
        <v>23</v>
      </c>
      <c r="R69" s="11" t="s">
        <v>15</v>
      </c>
      <c r="S69" s="13">
        <v>43517</v>
      </c>
      <c r="T69" s="11" t="s">
        <v>311</v>
      </c>
      <c r="U69" s="72">
        <v>112</v>
      </c>
      <c r="V69" s="308"/>
      <c r="W69" s="308"/>
      <c r="X69" s="1"/>
      <c r="Y69" s="2"/>
      <c r="Z69" s="2"/>
      <c r="AA69" s="2"/>
      <c r="AB69" s="2"/>
      <c r="AC69" s="2"/>
      <c r="AD69" s="2"/>
      <c r="AE69" s="2"/>
    </row>
    <row r="70" spans="1:31" ht="18.75" customHeight="1">
      <c r="A70" s="11">
        <v>7</v>
      </c>
      <c r="B70" s="11" t="s">
        <v>304</v>
      </c>
      <c r="C70" s="11" t="s">
        <v>33</v>
      </c>
      <c r="D70" s="11" t="s">
        <v>89</v>
      </c>
      <c r="E70" s="51" t="s">
        <v>45</v>
      </c>
      <c r="F70" s="51" t="s">
        <v>370</v>
      </c>
      <c r="G70" s="11" t="s">
        <v>257</v>
      </c>
      <c r="H70" s="11" t="s">
        <v>264</v>
      </c>
      <c r="I70" s="11" t="s">
        <v>353</v>
      </c>
      <c r="J70" s="11" t="s">
        <v>353</v>
      </c>
      <c r="K70" s="11" t="s">
        <v>363</v>
      </c>
      <c r="L70" s="11" t="s">
        <v>177</v>
      </c>
      <c r="M70" s="39">
        <v>4014.33</v>
      </c>
      <c r="N70" s="11" t="str">
        <f>IF(COUNTA(P70)=1,VLOOKUP(A70,'[1]CUSTOS VEICULO-MOTORISTA'!$A$2:$C$17,3,FALSE),"-")</f>
        <v>-</v>
      </c>
      <c r="O70" s="11" t="s">
        <v>506</v>
      </c>
      <c r="P70" s="11"/>
      <c r="Q70" s="11" t="s">
        <v>23</v>
      </c>
      <c r="R70" s="11" t="s">
        <v>15</v>
      </c>
      <c r="S70" s="13">
        <v>43265</v>
      </c>
      <c r="T70" s="11" t="s">
        <v>311</v>
      </c>
      <c r="U70" s="72">
        <v>200</v>
      </c>
      <c r="V70" s="308"/>
      <c r="W70" s="308"/>
      <c r="X70" s="1"/>
      <c r="Y70" s="2"/>
      <c r="Z70" s="2"/>
      <c r="AA70" s="2"/>
      <c r="AB70" s="2"/>
      <c r="AC70" s="2"/>
      <c r="AD70" s="2"/>
      <c r="AE70" s="2"/>
    </row>
    <row r="71" spans="1:31" ht="18.75" customHeight="1">
      <c r="A71" s="11">
        <v>8</v>
      </c>
      <c r="B71" s="11" t="s">
        <v>304</v>
      </c>
      <c r="C71" s="11" t="s">
        <v>33</v>
      </c>
      <c r="D71" s="11" t="s">
        <v>90</v>
      </c>
      <c r="E71" s="51" t="s">
        <v>45</v>
      </c>
      <c r="F71" s="51" t="s">
        <v>370</v>
      </c>
      <c r="G71" s="11" t="s">
        <v>257</v>
      </c>
      <c r="H71" s="11" t="s">
        <v>264</v>
      </c>
      <c r="I71" s="11" t="s">
        <v>353</v>
      </c>
      <c r="J71" s="11" t="s">
        <v>353</v>
      </c>
      <c r="K71" s="11" t="s">
        <v>363</v>
      </c>
      <c r="L71" s="11" t="s">
        <v>177</v>
      </c>
      <c r="M71" s="39">
        <v>4014.33</v>
      </c>
      <c r="N71" s="11" t="str">
        <f>IF(COUNTA(P71)=1,VLOOKUP(A71,'[1]CUSTOS VEICULO-MOTORISTA'!$A$2:$C$17,3,FALSE),"-")</f>
        <v>-</v>
      </c>
      <c r="O71" s="11" t="s">
        <v>506</v>
      </c>
      <c r="P71" s="11"/>
      <c r="Q71" s="11" t="s">
        <v>23</v>
      </c>
      <c r="R71" s="11" t="s">
        <v>15</v>
      </c>
      <c r="S71" s="13">
        <v>43265</v>
      </c>
      <c r="T71" s="11" t="s">
        <v>311</v>
      </c>
      <c r="U71" s="72">
        <v>250</v>
      </c>
      <c r="V71" s="308"/>
      <c r="W71" s="308"/>
      <c r="X71" s="1"/>
      <c r="Y71" s="2"/>
      <c r="Z71" s="2"/>
      <c r="AA71" s="2"/>
      <c r="AB71" s="2"/>
      <c r="AC71" s="2"/>
      <c r="AD71" s="2"/>
      <c r="AE71" s="2"/>
    </row>
    <row r="72" spans="1:31" ht="18.75" customHeight="1">
      <c r="A72" s="11">
        <v>9</v>
      </c>
      <c r="B72" s="11" t="s">
        <v>304</v>
      </c>
      <c r="C72" s="11" t="s">
        <v>91</v>
      </c>
      <c r="D72" s="11" t="s">
        <v>92</v>
      </c>
      <c r="E72" s="51" t="s">
        <v>45</v>
      </c>
      <c r="F72" s="51" t="s">
        <v>370</v>
      </c>
      <c r="G72" s="11" t="s">
        <v>257</v>
      </c>
      <c r="H72" s="11" t="s">
        <v>264</v>
      </c>
      <c r="I72" s="11" t="s">
        <v>353</v>
      </c>
      <c r="J72" s="11" t="s">
        <v>353</v>
      </c>
      <c r="K72" s="11" t="s">
        <v>364</v>
      </c>
      <c r="L72" s="11" t="s">
        <v>177</v>
      </c>
      <c r="M72" s="39">
        <v>2709.09</v>
      </c>
      <c r="N72" s="11" t="str">
        <f>IF(COUNTA(P72)=1,VLOOKUP(A72,'[1]CUSTOS VEICULO-MOTORISTA'!$A$2:$C$17,3,FALSE),"-")</f>
        <v>-</v>
      </c>
      <c r="O72" s="11" t="s">
        <v>519</v>
      </c>
      <c r="P72" s="11"/>
      <c r="Q72" s="11" t="s">
        <v>25</v>
      </c>
      <c r="R72" s="11" t="s">
        <v>15</v>
      </c>
      <c r="S72" s="13">
        <v>43552</v>
      </c>
      <c r="T72" s="11" t="s">
        <v>311</v>
      </c>
      <c r="U72" s="72">
        <v>90</v>
      </c>
      <c r="V72" s="308"/>
      <c r="W72" s="308"/>
      <c r="X72" s="1"/>
      <c r="Y72" s="2"/>
      <c r="Z72" s="2"/>
      <c r="AA72" s="2"/>
      <c r="AB72" s="2"/>
      <c r="AC72" s="2"/>
      <c r="AD72" s="2"/>
      <c r="AE72" s="2"/>
    </row>
    <row r="73" spans="1:31" s="78" customFormat="1" ht="18.75" customHeight="1">
      <c r="A73" s="11">
        <v>10</v>
      </c>
      <c r="B73" s="11" t="s">
        <v>308</v>
      </c>
      <c r="C73" s="11" t="s">
        <v>79</v>
      </c>
      <c r="D73" s="11" t="s">
        <v>298</v>
      </c>
      <c r="E73" s="51" t="s">
        <v>45</v>
      </c>
      <c r="F73" s="51" t="s">
        <v>369</v>
      </c>
      <c r="G73" s="51" t="s">
        <v>369</v>
      </c>
      <c r="H73" s="51" t="s">
        <v>369</v>
      </c>
      <c r="I73" s="51" t="s">
        <v>337</v>
      </c>
      <c r="J73" s="51" t="s">
        <v>337</v>
      </c>
      <c r="K73" s="51" t="s">
        <v>369</v>
      </c>
      <c r="L73" s="11" t="s">
        <v>177</v>
      </c>
      <c r="M73" s="39">
        <v>8500</v>
      </c>
      <c r="N73" s="11"/>
      <c r="O73" s="11" t="s">
        <v>522</v>
      </c>
      <c r="P73" s="11"/>
      <c r="Q73" s="11"/>
      <c r="R73" s="11"/>
      <c r="S73" s="13"/>
      <c r="T73" s="11" t="s">
        <v>312</v>
      </c>
      <c r="U73" s="72">
        <v>395</v>
      </c>
      <c r="V73" s="308"/>
      <c r="W73" s="308"/>
      <c r="X73" s="79"/>
      <c r="Y73" s="80"/>
      <c r="Z73" s="80"/>
      <c r="AA73" s="80"/>
      <c r="AB73" s="80"/>
      <c r="AC73" s="80"/>
      <c r="AD73" s="80"/>
      <c r="AE73" s="80"/>
    </row>
    <row r="74" spans="1:31" s="78" customFormat="1" ht="18.75" customHeight="1">
      <c r="A74" s="11">
        <v>11</v>
      </c>
      <c r="B74" s="11" t="s">
        <v>304</v>
      </c>
      <c r="C74" s="11" t="s">
        <v>26</v>
      </c>
      <c r="D74" s="11" t="s">
        <v>297</v>
      </c>
      <c r="E74" s="74" t="s">
        <v>45</v>
      </c>
      <c r="F74" s="73" t="s">
        <v>252</v>
      </c>
      <c r="G74" s="73" t="s">
        <v>123</v>
      </c>
      <c r="H74" s="73" t="s">
        <v>195</v>
      </c>
      <c r="I74" s="73" t="s">
        <v>331</v>
      </c>
      <c r="J74" s="73" t="s">
        <v>331</v>
      </c>
      <c r="K74" s="73" t="s">
        <v>259</v>
      </c>
      <c r="L74" s="11" t="s">
        <v>177</v>
      </c>
      <c r="M74" s="39">
        <v>2709.09</v>
      </c>
      <c r="N74" s="11"/>
      <c r="O74" s="11" t="s">
        <v>523</v>
      </c>
      <c r="P74" s="11"/>
      <c r="Q74" s="11"/>
      <c r="R74" s="11"/>
      <c r="S74" s="13"/>
      <c r="T74" s="11" t="s">
        <v>311</v>
      </c>
      <c r="U74" s="72">
        <v>172</v>
      </c>
      <c r="V74" s="308"/>
      <c r="W74" s="308"/>
      <c r="X74" s="79"/>
      <c r="Y74" s="80"/>
      <c r="Z74" s="80"/>
      <c r="AA74" s="80"/>
      <c r="AB74" s="80"/>
      <c r="AC74" s="80"/>
      <c r="AD74" s="80"/>
      <c r="AE74" s="80"/>
    </row>
    <row r="75" spans="1:31" ht="18.75" customHeight="1">
      <c r="A75" s="11">
        <v>12</v>
      </c>
      <c r="B75" s="73" t="s">
        <v>308</v>
      </c>
      <c r="C75" s="73" t="s">
        <v>22</v>
      </c>
      <c r="D75" s="73" t="s">
        <v>93</v>
      </c>
      <c r="E75" s="74" t="s">
        <v>45</v>
      </c>
      <c r="F75" s="73" t="s">
        <v>252</v>
      </c>
      <c r="G75" s="73" t="s">
        <v>123</v>
      </c>
      <c r="H75" s="73" t="s">
        <v>259</v>
      </c>
      <c r="I75" s="73" t="s">
        <v>334</v>
      </c>
      <c r="J75" s="73" t="s">
        <v>334</v>
      </c>
      <c r="K75" s="11" t="s">
        <v>367</v>
      </c>
      <c r="L75" s="11" t="s">
        <v>177</v>
      </c>
      <c r="M75" s="39">
        <v>8500</v>
      </c>
      <c r="N75" s="11" t="str">
        <f>IF(COUNTA(P75)=1,VLOOKUP(A75,'[1]CUSTOS VEICULO-MOTORISTA'!$A$2:$C$17,3,FALSE),"-")</f>
        <v>-</v>
      </c>
      <c r="O75" s="11" t="s">
        <v>504</v>
      </c>
      <c r="P75" s="11"/>
      <c r="Q75" s="11" t="s">
        <v>25</v>
      </c>
      <c r="R75" s="11" t="s">
        <v>38</v>
      </c>
      <c r="S75" s="13">
        <v>43915</v>
      </c>
      <c r="T75" s="11" t="s">
        <v>312</v>
      </c>
      <c r="U75" s="72">
        <v>180</v>
      </c>
      <c r="V75" s="308"/>
      <c r="W75" s="308"/>
      <c r="X75" s="1"/>
      <c r="Y75" s="2"/>
      <c r="Z75" s="2"/>
      <c r="AA75" s="2"/>
      <c r="AB75" s="2"/>
      <c r="AC75" s="2"/>
      <c r="AD75" s="2"/>
      <c r="AE75" s="2"/>
    </row>
    <row r="76" spans="1:31" ht="18.75" customHeight="1">
      <c r="A76" s="11">
        <v>13</v>
      </c>
      <c r="B76" s="11" t="s">
        <v>308</v>
      </c>
      <c r="C76" s="11" t="s">
        <v>79</v>
      </c>
      <c r="D76" s="11" t="s">
        <v>215</v>
      </c>
      <c r="E76" s="51" t="s">
        <v>45</v>
      </c>
      <c r="F76" s="51" t="s">
        <v>370</v>
      </c>
      <c r="G76" s="11" t="s">
        <v>257</v>
      </c>
      <c r="H76" s="11" t="s">
        <v>264</v>
      </c>
      <c r="I76" s="11" t="s">
        <v>353</v>
      </c>
      <c r="J76" s="11" t="s">
        <v>353</v>
      </c>
      <c r="K76" s="11" t="s">
        <v>364</v>
      </c>
      <c r="L76" s="11" t="s">
        <v>177</v>
      </c>
      <c r="M76" s="39">
        <v>8500</v>
      </c>
      <c r="N76" s="11" t="str">
        <f>IF(COUNTA(P76)=1,VLOOKUP(A76,'[1]CUSTOS VEICULO-MOTORISTA'!$A$2:$C$17,3,FALSE),"-")</f>
        <v>-</v>
      </c>
      <c r="O76" s="11" t="s">
        <v>519</v>
      </c>
      <c r="P76" s="11"/>
      <c r="Q76" s="11" t="s">
        <v>74</v>
      </c>
      <c r="R76" s="11" t="s">
        <v>15</v>
      </c>
      <c r="S76" s="13">
        <v>44946</v>
      </c>
      <c r="T76" s="11" t="s">
        <v>312</v>
      </c>
      <c r="U76" s="72">
        <v>280</v>
      </c>
      <c r="V76" s="308"/>
      <c r="W76" s="308"/>
      <c r="X76" s="1"/>
      <c r="Y76" s="2"/>
      <c r="Z76" s="2"/>
      <c r="AA76" s="2"/>
      <c r="AB76" s="2"/>
      <c r="AC76" s="2"/>
      <c r="AD76" s="2"/>
      <c r="AE76" s="2"/>
    </row>
    <row r="77" spans="1:31" ht="18.75" customHeight="1">
      <c r="A77" s="11">
        <v>14</v>
      </c>
      <c r="B77" s="11" t="s">
        <v>304</v>
      </c>
      <c r="C77" s="11" t="s">
        <v>91</v>
      </c>
      <c r="D77" s="11" t="s">
        <v>213</v>
      </c>
      <c r="E77" s="51" t="s">
        <v>45</v>
      </c>
      <c r="F77" s="51" t="s">
        <v>370</v>
      </c>
      <c r="G77" s="11" t="s">
        <v>257</v>
      </c>
      <c r="H77" s="11" t="s">
        <v>273</v>
      </c>
      <c r="I77" s="11" t="s">
        <v>343</v>
      </c>
      <c r="J77" s="11" t="s">
        <v>343</v>
      </c>
      <c r="K77" s="11" t="s">
        <v>365</v>
      </c>
      <c r="L77" s="11" t="s">
        <v>177</v>
      </c>
      <c r="M77" s="39">
        <v>2709.09</v>
      </c>
      <c r="N77" s="11" t="str">
        <f>IF(COUNTA(P77)=1,VLOOKUP(A77,'[1]CUSTOS VEICULO-MOTORISTA'!$A$2:$C$17,3,FALSE),"-")</f>
        <v>-</v>
      </c>
      <c r="O77" s="11"/>
      <c r="P77" s="11"/>
      <c r="Q77" s="11" t="s">
        <v>214</v>
      </c>
      <c r="R77" s="11" t="s">
        <v>15</v>
      </c>
      <c r="S77" s="13">
        <v>44981</v>
      </c>
      <c r="T77" s="11" t="s">
        <v>311</v>
      </c>
      <c r="U77" s="72">
        <v>200</v>
      </c>
      <c r="V77" s="308"/>
      <c r="W77" s="308"/>
      <c r="X77" s="1"/>
      <c r="Y77" s="2"/>
      <c r="Z77" s="2"/>
      <c r="AA77" s="2"/>
      <c r="AB77" s="2"/>
      <c r="AC77" s="2"/>
      <c r="AD77" s="2"/>
      <c r="AE77" s="2"/>
    </row>
    <row r="78" spans="1:31" ht="18.75" customHeight="1">
      <c r="A78" s="11">
        <v>15</v>
      </c>
      <c r="B78" s="11" t="s">
        <v>305</v>
      </c>
      <c r="C78" s="11" t="s">
        <v>44</v>
      </c>
      <c r="D78" s="11" t="s">
        <v>194</v>
      </c>
      <c r="E78" s="51" t="s">
        <v>45</v>
      </c>
      <c r="F78" s="51" t="s">
        <v>370</v>
      </c>
      <c r="G78" s="11" t="s">
        <v>257</v>
      </c>
      <c r="H78" s="11" t="s">
        <v>373</v>
      </c>
      <c r="I78" s="11" t="s">
        <v>349</v>
      </c>
      <c r="J78" s="11" t="s">
        <v>349</v>
      </c>
      <c r="K78" s="11" t="s">
        <v>374</v>
      </c>
      <c r="L78" s="11" t="s">
        <v>177</v>
      </c>
      <c r="M78" s="39">
        <v>2255.08</v>
      </c>
      <c r="N78" s="11" t="str">
        <f>IF(COUNTA(P78)=1,VLOOKUP(A78,'[1]CUSTOS VEICULO-MOTORISTA'!$A$2:$C$17,3,FALSE),"-")</f>
        <v>-</v>
      </c>
      <c r="O78" s="11"/>
      <c r="P78" s="11"/>
      <c r="Q78" s="11" t="s">
        <v>76</v>
      </c>
      <c r="R78" s="11" t="s">
        <v>15</v>
      </c>
      <c r="S78" s="13">
        <v>44853</v>
      </c>
      <c r="T78" s="11" t="s">
        <v>311</v>
      </c>
      <c r="U78" s="72">
        <v>200</v>
      </c>
      <c r="V78" s="308"/>
      <c r="W78" s="308"/>
      <c r="X78" s="1"/>
      <c r="Y78" s="2"/>
      <c r="Z78" s="2"/>
      <c r="AA78" s="2"/>
      <c r="AB78" s="2"/>
      <c r="AC78" s="2"/>
      <c r="AD78" s="2"/>
      <c r="AE78" s="2"/>
    </row>
    <row r="79" spans="1:31" ht="18.75" customHeight="1">
      <c r="A79" s="11">
        <v>16</v>
      </c>
      <c r="B79" s="73" t="s">
        <v>305</v>
      </c>
      <c r="C79" s="73" t="s">
        <v>14</v>
      </c>
      <c r="D79" s="73" t="s">
        <v>256</v>
      </c>
      <c r="E79" s="51" t="s">
        <v>45</v>
      </c>
      <c r="F79" s="51" t="s">
        <v>370</v>
      </c>
      <c r="G79" s="73" t="s">
        <v>257</v>
      </c>
      <c r="H79" s="73" t="s">
        <v>264</v>
      </c>
      <c r="I79" s="73" t="s">
        <v>353</v>
      </c>
      <c r="J79" s="73" t="s">
        <v>353</v>
      </c>
      <c r="K79" s="11" t="s">
        <v>264</v>
      </c>
      <c r="L79" s="11" t="s">
        <v>177</v>
      </c>
      <c r="M79" s="39">
        <v>2255.08</v>
      </c>
      <c r="N79" s="11" t="str">
        <f>IF(COUNTA(P79)=1,VLOOKUP(A79,'[1]CUSTOS VEICULO-MOTORISTA'!$A$2:$C$17,3,FALSE),"-")</f>
        <v>-</v>
      </c>
      <c r="O79" s="11" t="s">
        <v>524</v>
      </c>
      <c r="P79" s="11"/>
      <c r="Q79" s="11">
        <v>2019</v>
      </c>
      <c r="R79" s="11" t="s">
        <v>15</v>
      </c>
      <c r="S79" s="13">
        <v>44897</v>
      </c>
      <c r="T79" s="11" t="s">
        <v>311</v>
      </c>
      <c r="U79" s="72">
        <v>160</v>
      </c>
      <c r="V79" s="308"/>
      <c r="W79" s="308"/>
      <c r="X79" s="1"/>
      <c r="Y79" s="2"/>
      <c r="Z79" s="2"/>
      <c r="AA79" s="2"/>
      <c r="AB79" s="2"/>
      <c r="AC79" s="2"/>
      <c r="AD79" s="2"/>
      <c r="AE79" s="2"/>
    </row>
    <row r="80" spans="1:31" ht="18.75" customHeight="1">
      <c r="A80" s="310" t="s">
        <v>46</v>
      </c>
      <c r="B80" s="311"/>
      <c r="C80" s="311"/>
      <c r="D80" s="311"/>
      <c r="E80" s="312"/>
      <c r="F80" s="148"/>
      <c r="G80" s="148"/>
      <c r="H80" s="148"/>
      <c r="I80" s="148"/>
      <c r="J80" s="148"/>
      <c r="K80" s="148"/>
      <c r="L80" s="148" t="s">
        <v>177</v>
      </c>
      <c r="M80" s="149">
        <f>SUM(M64:M79)</f>
        <v>72186.41</v>
      </c>
      <c r="N80" s="152"/>
      <c r="O80" s="153"/>
      <c r="P80" s="153"/>
      <c r="Q80" s="153"/>
      <c r="R80" s="153"/>
      <c r="S80" s="153"/>
      <c r="T80" s="101" t="s">
        <v>376</v>
      </c>
      <c r="U80" s="156">
        <f>SUM(U64:U79)</f>
        <v>3123</v>
      </c>
      <c r="V80" s="309"/>
      <c r="W80" s="309"/>
      <c r="X80" s="1"/>
      <c r="Y80" s="2"/>
      <c r="Z80" s="2"/>
      <c r="AA80" s="2"/>
      <c r="AB80" s="2"/>
      <c r="AC80" s="2"/>
      <c r="AD80" s="2"/>
      <c r="AE80" s="2"/>
    </row>
    <row r="81" spans="1:31" ht="18.75" customHeight="1">
      <c r="A81" s="11">
        <v>1</v>
      </c>
      <c r="B81" s="11" t="s">
        <v>305</v>
      </c>
      <c r="C81" s="11" t="s">
        <v>14</v>
      </c>
      <c r="D81" s="11" t="s">
        <v>94</v>
      </c>
      <c r="E81" s="12" t="s">
        <v>45</v>
      </c>
      <c r="F81" s="11" t="s">
        <v>182</v>
      </c>
      <c r="G81" s="11" t="s">
        <v>362</v>
      </c>
      <c r="H81" s="11" t="s">
        <v>362</v>
      </c>
      <c r="I81" s="11" t="s">
        <v>481</v>
      </c>
      <c r="J81" s="11" t="s">
        <v>481</v>
      </c>
      <c r="K81" s="11" t="s">
        <v>362</v>
      </c>
      <c r="L81" s="11" t="s">
        <v>231</v>
      </c>
      <c r="M81" s="39">
        <v>2255.08</v>
      </c>
      <c r="N81" s="39" t="str">
        <f>IF(COUNTA(P81)=1,VLOOKUP(A81,'[1]CUSTOS VEICULO-MOTORISTA'!$A$2:$C$17,3,FALSE),"-")</f>
        <v>-</v>
      </c>
      <c r="O81" s="39" t="s">
        <v>525</v>
      </c>
      <c r="P81" s="11"/>
      <c r="Q81" s="11" t="s">
        <v>31</v>
      </c>
      <c r="R81" s="11" t="s">
        <v>15</v>
      </c>
      <c r="S81" s="13">
        <v>43770</v>
      </c>
      <c r="T81" s="11" t="s">
        <v>311</v>
      </c>
      <c r="U81" s="72">
        <v>90</v>
      </c>
      <c r="V81" s="307">
        <f>SUM(M87+N87)</f>
        <v>29052.760000000002</v>
      </c>
      <c r="W81" s="307"/>
      <c r="X81" s="1"/>
      <c r="Y81" s="2"/>
      <c r="Z81" s="2"/>
      <c r="AA81" s="2"/>
      <c r="AB81" s="2"/>
      <c r="AC81" s="2"/>
      <c r="AD81" s="2"/>
      <c r="AE81" s="2"/>
    </row>
    <row r="82" spans="1:31" s="78" customFormat="1" ht="18.75" customHeight="1">
      <c r="A82" s="11">
        <v>2</v>
      </c>
      <c r="B82" s="11" t="s">
        <v>305</v>
      </c>
      <c r="C82" s="11" t="s">
        <v>14</v>
      </c>
      <c r="D82" s="11" t="s">
        <v>299</v>
      </c>
      <c r="E82" s="12" t="s">
        <v>48</v>
      </c>
      <c r="F82" s="11" t="s">
        <v>245</v>
      </c>
      <c r="G82" s="11" t="s">
        <v>59</v>
      </c>
      <c r="H82" s="11" t="s">
        <v>59</v>
      </c>
      <c r="I82" s="11" t="s">
        <v>334</v>
      </c>
      <c r="J82" s="11" t="s">
        <v>334</v>
      </c>
      <c r="K82" s="11" t="s">
        <v>53</v>
      </c>
      <c r="L82" s="11" t="s">
        <v>231</v>
      </c>
      <c r="M82" s="39">
        <v>2255.08</v>
      </c>
      <c r="N82" s="285">
        <v>3880.57</v>
      </c>
      <c r="O82" s="39" t="s">
        <v>513</v>
      </c>
      <c r="P82" s="11" t="s">
        <v>95</v>
      </c>
      <c r="Q82" s="11" t="s">
        <v>31</v>
      </c>
      <c r="R82" s="11" t="s">
        <v>15</v>
      </c>
      <c r="S82" s="13">
        <v>43783</v>
      </c>
      <c r="T82" s="11" t="s">
        <v>311</v>
      </c>
      <c r="U82" s="72">
        <v>300</v>
      </c>
      <c r="V82" s="308"/>
      <c r="W82" s="308"/>
      <c r="X82" s="79"/>
      <c r="Y82" s="80"/>
      <c r="Z82" s="80"/>
      <c r="AA82" s="80"/>
      <c r="AB82" s="80"/>
      <c r="AC82" s="80"/>
      <c r="AD82" s="80"/>
      <c r="AE82" s="80"/>
    </row>
    <row r="83" spans="1:31" ht="18.75" customHeight="1">
      <c r="A83" s="11">
        <v>3</v>
      </c>
      <c r="B83" s="11" t="s">
        <v>305</v>
      </c>
      <c r="C83" s="11" t="s">
        <v>14</v>
      </c>
      <c r="D83" s="11" t="s">
        <v>96</v>
      </c>
      <c r="E83" s="12" t="s">
        <v>45</v>
      </c>
      <c r="F83" s="11" t="s">
        <v>182</v>
      </c>
      <c r="G83" s="11" t="s">
        <v>362</v>
      </c>
      <c r="H83" s="11" t="s">
        <v>243</v>
      </c>
      <c r="I83" s="11" t="s">
        <v>334</v>
      </c>
      <c r="J83" s="11" t="s">
        <v>334</v>
      </c>
      <c r="K83" s="11" t="s">
        <v>284</v>
      </c>
      <c r="L83" s="11" t="s">
        <v>231</v>
      </c>
      <c r="M83" s="39">
        <v>2255.08</v>
      </c>
      <c r="N83" s="39" t="str">
        <f>IF(COUNTA(P83)=1,VLOOKUP(A83,'[1]CUSTOS VEICULO-MOTORISTA'!$A$2:$C$17,3,FALSE),"-")</f>
        <v>-</v>
      </c>
      <c r="O83" s="39" t="s">
        <v>525</v>
      </c>
      <c r="P83" s="11"/>
      <c r="Q83" s="11" t="s">
        <v>31</v>
      </c>
      <c r="R83" s="11" t="s">
        <v>15</v>
      </c>
      <c r="S83" s="13">
        <v>43776</v>
      </c>
      <c r="T83" s="11" t="s">
        <v>311</v>
      </c>
      <c r="U83" s="72">
        <v>90</v>
      </c>
      <c r="V83" s="308"/>
      <c r="W83" s="308"/>
      <c r="X83" s="1"/>
      <c r="Y83" s="2"/>
      <c r="Z83" s="2"/>
      <c r="AA83" s="2"/>
      <c r="AB83" s="2"/>
      <c r="AC83" s="2"/>
      <c r="AD83" s="2"/>
      <c r="AE83" s="2"/>
    </row>
    <row r="84" spans="1:31" ht="18.75" customHeight="1">
      <c r="A84" s="11">
        <v>4</v>
      </c>
      <c r="B84" s="11" t="s">
        <v>305</v>
      </c>
      <c r="C84" s="11" t="s">
        <v>14</v>
      </c>
      <c r="D84" s="11" t="s">
        <v>97</v>
      </c>
      <c r="E84" s="51" t="s">
        <v>45</v>
      </c>
      <c r="F84" s="51" t="s">
        <v>370</v>
      </c>
      <c r="G84" s="11" t="s">
        <v>272</v>
      </c>
      <c r="H84" s="11" t="s">
        <v>368</v>
      </c>
      <c r="I84" s="11" t="s">
        <v>356</v>
      </c>
      <c r="J84" s="11" t="s">
        <v>356</v>
      </c>
      <c r="K84" s="11" t="s">
        <v>987</v>
      </c>
      <c r="L84" s="11" t="s">
        <v>231</v>
      </c>
      <c r="M84" s="39">
        <v>2255.08</v>
      </c>
      <c r="N84" s="285">
        <v>3880.57</v>
      </c>
      <c r="O84" s="39" t="s">
        <v>526</v>
      </c>
      <c r="P84" s="11" t="s">
        <v>98</v>
      </c>
      <c r="Q84" s="11" t="s">
        <v>31</v>
      </c>
      <c r="R84" s="11" t="s">
        <v>15</v>
      </c>
      <c r="S84" s="13">
        <v>43776</v>
      </c>
      <c r="T84" s="11" t="s">
        <v>311</v>
      </c>
      <c r="U84" s="72">
        <v>140</v>
      </c>
      <c r="V84" s="308"/>
      <c r="W84" s="308"/>
      <c r="X84" s="1"/>
      <c r="Y84" s="2"/>
      <c r="Z84" s="2"/>
      <c r="AA84" s="2"/>
      <c r="AB84" s="2"/>
      <c r="AC84" s="2"/>
      <c r="AD84" s="2"/>
      <c r="AE84" s="2"/>
    </row>
    <row r="85" spans="1:31" ht="18.75" customHeight="1">
      <c r="A85" s="11">
        <v>5</v>
      </c>
      <c r="B85" s="11" t="s">
        <v>305</v>
      </c>
      <c r="C85" s="11" t="s">
        <v>14</v>
      </c>
      <c r="D85" s="11" t="s">
        <v>99</v>
      </c>
      <c r="E85" s="11" t="s">
        <v>82</v>
      </c>
      <c r="F85" s="11" t="s">
        <v>246</v>
      </c>
      <c r="G85" s="11" t="s">
        <v>100</v>
      </c>
      <c r="H85" s="11" t="s">
        <v>100</v>
      </c>
      <c r="I85" s="11" t="s">
        <v>334</v>
      </c>
      <c r="J85" s="11" t="s">
        <v>334</v>
      </c>
      <c r="K85" s="11" t="s">
        <v>100</v>
      </c>
      <c r="L85" s="11" t="s">
        <v>175</v>
      </c>
      <c r="M85" s="39">
        <v>2255.08</v>
      </c>
      <c r="N85" s="285">
        <v>3880.57</v>
      </c>
      <c r="O85" s="39" t="s">
        <v>527</v>
      </c>
      <c r="P85" s="11" t="s">
        <v>101</v>
      </c>
      <c r="Q85" s="11" t="s">
        <v>31</v>
      </c>
      <c r="R85" s="11" t="s">
        <v>13</v>
      </c>
      <c r="S85" s="13">
        <v>44806</v>
      </c>
      <c r="T85" s="11" t="s">
        <v>311</v>
      </c>
      <c r="U85" s="72">
        <v>420</v>
      </c>
      <c r="V85" s="308"/>
      <c r="W85" s="308"/>
      <c r="X85" s="1"/>
      <c r="Y85" s="2"/>
      <c r="Z85" s="2"/>
      <c r="AA85" s="2"/>
      <c r="AB85" s="2"/>
      <c r="AC85" s="2"/>
      <c r="AD85" s="2"/>
      <c r="AE85" s="2"/>
    </row>
    <row r="86" spans="1:31" ht="18.75" customHeight="1">
      <c r="A86" s="11">
        <v>6</v>
      </c>
      <c r="B86" s="11" t="s">
        <v>305</v>
      </c>
      <c r="C86" s="11" t="s">
        <v>9</v>
      </c>
      <c r="D86" s="11" t="s">
        <v>196</v>
      </c>
      <c r="E86" s="11" t="s">
        <v>251</v>
      </c>
      <c r="F86" s="11" t="s">
        <v>245</v>
      </c>
      <c r="G86" s="11" t="s">
        <v>102</v>
      </c>
      <c r="H86" s="11" t="s">
        <v>102</v>
      </c>
      <c r="I86" s="11" t="s">
        <v>334</v>
      </c>
      <c r="J86" s="11" t="s">
        <v>334</v>
      </c>
      <c r="K86" s="11" t="s">
        <v>102</v>
      </c>
      <c r="L86" s="11" t="s">
        <v>231</v>
      </c>
      <c r="M86" s="39">
        <v>2255.08</v>
      </c>
      <c r="N86" s="285">
        <v>3880.57</v>
      </c>
      <c r="O86" s="39" t="s">
        <v>528</v>
      </c>
      <c r="P86" s="11" t="s">
        <v>103</v>
      </c>
      <c r="Q86" s="11" t="s">
        <v>12</v>
      </c>
      <c r="R86" s="11" t="s">
        <v>13</v>
      </c>
      <c r="S86" s="13">
        <v>43294</v>
      </c>
      <c r="T86" s="11" t="s">
        <v>311</v>
      </c>
      <c r="U86" s="72">
        <v>82</v>
      </c>
      <c r="V86" s="308"/>
      <c r="W86" s="308"/>
      <c r="X86" s="1"/>
      <c r="Y86" s="2"/>
      <c r="Z86" s="2"/>
      <c r="AA86" s="2"/>
      <c r="AB86" s="2"/>
      <c r="AC86" s="2"/>
      <c r="AD86" s="2"/>
      <c r="AE86" s="2"/>
    </row>
    <row r="87" spans="1:31" ht="18.75" customHeight="1">
      <c r="A87" s="310" t="s">
        <v>46</v>
      </c>
      <c r="B87" s="311"/>
      <c r="C87" s="311"/>
      <c r="D87" s="311"/>
      <c r="E87" s="312"/>
      <c r="F87" s="148"/>
      <c r="G87" s="148"/>
      <c r="H87" s="148"/>
      <c r="I87" s="148"/>
      <c r="J87" s="148"/>
      <c r="K87" s="148"/>
      <c r="L87" s="148" t="s">
        <v>231</v>
      </c>
      <c r="M87" s="149">
        <f>SUM(M81:M86)</f>
        <v>13530.48</v>
      </c>
      <c r="N87" s="149">
        <f>SUM(N81:N86)</f>
        <v>15522.28</v>
      </c>
      <c r="O87" s="149"/>
      <c r="P87" s="153"/>
      <c r="Q87" s="153"/>
      <c r="R87" s="153"/>
      <c r="S87" s="153"/>
      <c r="T87" s="101" t="s">
        <v>376</v>
      </c>
      <c r="U87" s="156">
        <f>SUM(U81:U86)</f>
        <v>1122</v>
      </c>
      <c r="V87" s="309"/>
      <c r="W87" s="309"/>
      <c r="X87" s="1"/>
      <c r="Y87" s="2"/>
      <c r="Z87" s="2"/>
      <c r="AA87" s="2"/>
      <c r="AB87" s="2"/>
      <c r="AC87" s="2"/>
      <c r="AD87" s="2"/>
      <c r="AE87" s="2"/>
    </row>
    <row r="88" spans="1:31" ht="18.75" customHeight="1">
      <c r="A88" s="11">
        <v>1</v>
      </c>
      <c r="B88" s="11" t="s">
        <v>16</v>
      </c>
      <c r="C88" s="11" t="s">
        <v>16</v>
      </c>
      <c r="D88" s="11" t="s">
        <v>104</v>
      </c>
      <c r="E88" s="12" t="s">
        <v>45</v>
      </c>
      <c r="F88" s="11" t="s">
        <v>252</v>
      </c>
      <c r="G88" s="11" t="s">
        <v>123</v>
      </c>
      <c r="H88" s="11" t="s">
        <v>123</v>
      </c>
      <c r="I88" s="11" t="s">
        <v>334</v>
      </c>
      <c r="J88" s="11" t="s">
        <v>334</v>
      </c>
      <c r="K88" s="11" t="s">
        <v>123</v>
      </c>
      <c r="L88" s="11" t="s">
        <v>175</v>
      </c>
      <c r="M88" s="39">
        <v>18806.939999999999</v>
      </c>
      <c r="N88" s="285">
        <v>5499.79</v>
      </c>
      <c r="O88" s="39" t="s">
        <v>529</v>
      </c>
      <c r="P88" s="11" t="s">
        <v>105</v>
      </c>
      <c r="Q88" s="11" t="s">
        <v>106</v>
      </c>
      <c r="R88" s="11" t="s">
        <v>15</v>
      </c>
      <c r="S88" s="13">
        <v>41641</v>
      </c>
      <c r="T88" s="11" t="s">
        <v>313</v>
      </c>
      <c r="U88" s="72">
        <v>390</v>
      </c>
      <c r="V88" s="307">
        <f>SUM(M99+N99)</f>
        <v>112635.82</v>
      </c>
      <c r="W88" s="307"/>
      <c r="X88" s="1"/>
      <c r="Y88" s="2"/>
      <c r="Z88" s="2"/>
      <c r="AA88" s="2"/>
      <c r="AB88" s="2"/>
      <c r="AC88" s="2"/>
      <c r="AD88" s="2"/>
      <c r="AE88" s="2"/>
    </row>
    <row r="89" spans="1:31" ht="18.75" customHeight="1">
      <c r="A89" s="11">
        <v>2</v>
      </c>
      <c r="B89" s="11" t="s">
        <v>308</v>
      </c>
      <c r="C89" s="11" t="s">
        <v>108</v>
      </c>
      <c r="D89" s="11" t="s">
        <v>109</v>
      </c>
      <c r="E89" s="12" t="s">
        <v>45</v>
      </c>
      <c r="F89" s="11" t="s">
        <v>252</v>
      </c>
      <c r="G89" s="11" t="s">
        <v>123</v>
      </c>
      <c r="H89" s="11" t="s">
        <v>259</v>
      </c>
      <c r="I89" s="11" t="s">
        <v>334</v>
      </c>
      <c r="J89" s="11" t="s">
        <v>334</v>
      </c>
      <c r="K89" s="11" t="s">
        <v>367</v>
      </c>
      <c r="L89" s="11" t="s">
        <v>175</v>
      </c>
      <c r="M89" s="39">
        <v>8500</v>
      </c>
      <c r="N89" s="39" t="str">
        <f>IF(COUNTA(P89)=1,VLOOKUP(A89,'[1]CUSTOS VEICULO-MOTORISTA'!$A$2:$C$17,3,FALSE),"-")</f>
        <v>-</v>
      </c>
      <c r="O89" s="39" t="s">
        <v>530</v>
      </c>
      <c r="P89" s="11"/>
      <c r="Q89" s="11" t="s">
        <v>31</v>
      </c>
      <c r="R89" s="11" t="s">
        <v>13</v>
      </c>
      <c r="S89" s="13">
        <v>43817</v>
      </c>
      <c r="T89" s="11" t="s">
        <v>312</v>
      </c>
      <c r="U89" s="72">
        <v>160</v>
      </c>
      <c r="V89" s="308"/>
      <c r="W89" s="308"/>
      <c r="X89" s="1"/>
      <c r="Y89" s="2"/>
      <c r="Z89" s="2"/>
      <c r="AA89" s="2"/>
      <c r="AB89" s="2"/>
      <c r="AC89" s="2"/>
      <c r="AD89" s="2"/>
      <c r="AE89" s="2"/>
    </row>
    <row r="90" spans="1:31" s="78" customFormat="1" ht="18.75" customHeight="1">
      <c r="A90" s="11">
        <v>3</v>
      </c>
      <c r="B90" s="12" t="s">
        <v>308</v>
      </c>
      <c r="C90" s="11" t="s">
        <v>108</v>
      </c>
      <c r="D90" s="11" t="s">
        <v>410</v>
      </c>
      <c r="E90" s="12" t="s">
        <v>45</v>
      </c>
      <c r="F90" s="11" t="s">
        <v>182</v>
      </c>
      <c r="G90" s="11" t="s">
        <v>362</v>
      </c>
      <c r="H90" s="11" t="s">
        <v>362</v>
      </c>
      <c r="I90" s="11" t="s">
        <v>334</v>
      </c>
      <c r="J90" s="11" t="s">
        <v>334</v>
      </c>
      <c r="K90" s="11" t="s">
        <v>362</v>
      </c>
      <c r="L90" s="11" t="s">
        <v>175</v>
      </c>
      <c r="M90" s="39">
        <v>8500</v>
      </c>
      <c r="N90" s="39"/>
      <c r="O90" s="39" t="s">
        <v>531</v>
      </c>
      <c r="P90" s="11"/>
      <c r="Q90" s="11"/>
      <c r="R90" s="11"/>
      <c r="S90" s="13"/>
      <c r="T90" s="11" t="s">
        <v>312</v>
      </c>
      <c r="U90" s="72">
        <v>250</v>
      </c>
      <c r="V90" s="308"/>
      <c r="W90" s="308"/>
      <c r="X90" s="79"/>
      <c r="Y90" s="80"/>
      <c r="Z90" s="80"/>
      <c r="AA90" s="80"/>
      <c r="AB90" s="80"/>
      <c r="AC90" s="80"/>
      <c r="AD90" s="80"/>
      <c r="AE90" s="80"/>
    </row>
    <row r="91" spans="1:31" ht="18.75" customHeight="1">
      <c r="A91" s="11">
        <v>4</v>
      </c>
      <c r="B91" s="11" t="s">
        <v>16</v>
      </c>
      <c r="C91" s="11" t="s">
        <v>16</v>
      </c>
      <c r="D91" s="11" t="s">
        <v>1009</v>
      </c>
      <c r="E91" s="12" t="s">
        <v>45</v>
      </c>
      <c r="F91" s="11" t="s">
        <v>252</v>
      </c>
      <c r="G91" s="11" t="s">
        <v>123</v>
      </c>
      <c r="H91" s="11" t="s">
        <v>123</v>
      </c>
      <c r="I91" s="11" t="s">
        <v>334</v>
      </c>
      <c r="J91" s="11" t="s">
        <v>334</v>
      </c>
      <c r="K91" s="11" t="s">
        <v>123</v>
      </c>
      <c r="L91" s="11" t="s">
        <v>175</v>
      </c>
      <c r="M91" s="39">
        <v>13240.9</v>
      </c>
      <c r="N91" s="11" t="str">
        <f>IF(COUNTA(P91)=1,VLOOKUP(A91,'[1]CUSTOS VEICULO-MOTORISTA'!$A$2:$C$17,3,FALSE),"-")</f>
        <v>-</v>
      </c>
      <c r="O91" s="39" t="s">
        <v>532</v>
      </c>
      <c r="P91" s="11"/>
      <c r="Q91" s="11"/>
      <c r="R91" s="11"/>
      <c r="S91" s="13"/>
      <c r="T91" s="11" t="s">
        <v>313</v>
      </c>
      <c r="U91" s="72">
        <v>172</v>
      </c>
      <c r="V91" s="308"/>
      <c r="W91" s="308"/>
      <c r="X91" s="1"/>
      <c r="Y91" s="2"/>
      <c r="Z91" s="2"/>
      <c r="AA91" s="2"/>
      <c r="AB91" s="2"/>
      <c r="AC91" s="2"/>
      <c r="AD91" s="2"/>
      <c r="AE91" s="2"/>
    </row>
    <row r="92" spans="1:31" s="78" customFormat="1" ht="18.75" customHeight="1">
      <c r="A92" s="11">
        <v>5</v>
      </c>
      <c r="B92" s="73" t="s">
        <v>308</v>
      </c>
      <c r="C92" s="74" t="s">
        <v>22</v>
      </c>
      <c r="D92" s="74" t="s">
        <v>223</v>
      </c>
      <c r="E92" s="12" t="s">
        <v>45</v>
      </c>
      <c r="F92" s="11" t="s">
        <v>369</v>
      </c>
      <c r="G92" s="11" t="s">
        <v>369</v>
      </c>
      <c r="H92" s="11" t="s">
        <v>369</v>
      </c>
      <c r="I92" s="11" t="s">
        <v>334</v>
      </c>
      <c r="J92" s="11" t="s">
        <v>334</v>
      </c>
      <c r="K92" s="11" t="s">
        <v>369</v>
      </c>
      <c r="L92" s="11" t="s">
        <v>175</v>
      </c>
      <c r="M92" s="39">
        <v>8500</v>
      </c>
      <c r="N92" s="39"/>
      <c r="O92" s="39" t="s">
        <v>533</v>
      </c>
      <c r="P92" s="11"/>
      <c r="Q92" s="11"/>
      <c r="R92" s="11"/>
      <c r="S92" s="13"/>
      <c r="T92" s="11" t="s">
        <v>312</v>
      </c>
      <c r="U92" s="72">
        <v>271</v>
      </c>
      <c r="V92" s="308"/>
      <c r="W92" s="308"/>
      <c r="X92" s="79"/>
      <c r="Y92" s="80"/>
      <c r="Z92" s="80"/>
      <c r="AA92" s="80"/>
      <c r="AB92" s="80"/>
      <c r="AC92" s="80"/>
      <c r="AD92" s="80"/>
      <c r="AE92" s="80"/>
    </row>
    <row r="93" spans="1:31" ht="18.75" customHeight="1">
      <c r="A93" s="11">
        <v>6</v>
      </c>
      <c r="B93" s="11" t="s">
        <v>305</v>
      </c>
      <c r="C93" s="11" t="s">
        <v>14</v>
      </c>
      <c r="D93" s="11" t="s">
        <v>111</v>
      </c>
      <c r="E93" s="12" t="s">
        <v>45</v>
      </c>
      <c r="F93" s="11" t="s">
        <v>252</v>
      </c>
      <c r="G93" s="11" t="s">
        <v>123</v>
      </c>
      <c r="H93" s="11" t="s">
        <v>232</v>
      </c>
      <c r="I93" s="11" t="s">
        <v>334</v>
      </c>
      <c r="J93" s="11" t="s">
        <v>334</v>
      </c>
      <c r="K93" s="11" t="s">
        <v>280</v>
      </c>
      <c r="L93" s="11" t="s">
        <v>175</v>
      </c>
      <c r="M93" s="39">
        <v>2255.08</v>
      </c>
      <c r="N93" s="39" t="str">
        <f>IF(COUNTA(P93)=1,VLOOKUP(A93,'[1]CUSTOS VEICULO-MOTORISTA'!$A$2:$C$17,3,FALSE),"-")</f>
        <v>-</v>
      </c>
      <c r="O93" s="39" t="s">
        <v>534</v>
      </c>
      <c r="P93" s="11"/>
      <c r="Q93" s="11" t="s">
        <v>35</v>
      </c>
      <c r="R93" s="11" t="s">
        <v>15</v>
      </c>
      <c r="S93" s="13">
        <v>44237</v>
      </c>
      <c r="T93" s="11" t="s">
        <v>311</v>
      </c>
      <c r="U93" s="72">
        <v>135</v>
      </c>
      <c r="V93" s="308"/>
      <c r="W93" s="308"/>
      <c r="X93" s="1"/>
      <c r="Y93" s="2"/>
      <c r="Z93" s="2"/>
      <c r="AA93" s="2"/>
      <c r="AB93" s="2"/>
      <c r="AC93" s="2"/>
      <c r="AD93" s="2"/>
      <c r="AE93" s="2"/>
    </row>
    <row r="94" spans="1:31" ht="28.5" customHeight="1">
      <c r="A94" s="11">
        <v>7</v>
      </c>
      <c r="B94" s="11" t="s">
        <v>305</v>
      </c>
      <c r="C94" s="11" t="s">
        <v>14</v>
      </c>
      <c r="D94" s="11" t="s">
        <v>112</v>
      </c>
      <c r="E94" s="11" t="s">
        <v>48</v>
      </c>
      <c r="F94" s="11" t="s">
        <v>250</v>
      </c>
      <c r="G94" s="11" t="s">
        <v>185</v>
      </c>
      <c r="H94" s="11" t="s">
        <v>249</v>
      </c>
      <c r="I94" s="11" t="s">
        <v>334</v>
      </c>
      <c r="J94" s="11" t="s">
        <v>334</v>
      </c>
      <c r="K94" s="11" t="s">
        <v>78</v>
      </c>
      <c r="L94" s="11" t="s">
        <v>175</v>
      </c>
      <c r="M94" s="39">
        <v>2255.08</v>
      </c>
      <c r="N94" s="39" t="str">
        <f>IF(COUNTA(P94)=1,VLOOKUP(A94,'[1]CUSTOS VEICULO-MOTORISTA'!$A$2:$C$17,3,FALSE),"-")</f>
        <v>-</v>
      </c>
      <c r="O94" s="39"/>
      <c r="P94" s="11"/>
      <c r="Q94" s="11" t="s">
        <v>12</v>
      </c>
      <c r="R94" s="11" t="s">
        <v>13</v>
      </c>
      <c r="S94" s="13">
        <v>43301</v>
      </c>
      <c r="T94" s="11" t="s">
        <v>311</v>
      </c>
      <c r="U94" s="72">
        <v>168</v>
      </c>
      <c r="V94" s="308"/>
      <c r="W94" s="308"/>
      <c r="X94" s="1"/>
      <c r="Y94" s="2"/>
      <c r="Z94" s="2"/>
      <c r="AA94" s="2"/>
      <c r="AB94" s="2"/>
      <c r="AC94" s="2"/>
      <c r="AD94" s="2"/>
      <c r="AE94" s="2"/>
    </row>
    <row r="95" spans="1:31" ht="18.75" customHeight="1">
      <c r="A95" s="11">
        <v>8</v>
      </c>
      <c r="B95" s="11" t="s">
        <v>305</v>
      </c>
      <c r="C95" s="11" t="s">
        <v>14</v>
      </c>
      <c r="D95" s="73" t="s">
        <v>113</v>
      </c>
      <c r="E95" s="74" t="s">
        <v>48</v>
      </c>
      <c r="F95" s="73" t="s">
        <v>391</v>
      </c>
      <c r="G95" s="73" t="s">
        <v>392</v>
      </c>
      <c r="H95" s="73" t="s">
        <v>392</v>
      </c>
      <c r="I95" s="11" t="s">
        <v>334</v>
      </c>
      <c r="J95" s="11" t="s">
        <v>334</v>
      </c>
      <c r="K95" s="11" t="s">
        <v>988</v>
      </c>
      <c r="L95" s="11" t="s">
        <v>175</v>
      </c>
      <c r="M95" s="39">
        <v>2255.08</v>
      </c>
      <c r="N95" s="285">
        <v>3880.57</v>
      </c>
      <c r="O95" s="39" t="s">
        <v>535</v>
      </c>
      <c r="P95" s="11" t="s">
        <v>114</v>
      </c>
      <c r="Q95" s="11" t="s">
        <v>31</v>
      </c>
      <c r="R95" s="11" t="s">
        <v>15</v>
      </c>
      <c r="S95" s="13">
        <v>43670</v>
      </c>
      <c r="T95" s="11" t="s">
        <v>311</v>
      </c>
      <c r="U95" s="72">
        <v>225</v>
      </c>
      <c r="V95" s="308"/>
      <c r="W95" s="308"/>
      <c r="X95" s="1"/>
      <c r="Y95" s="2"/>
      <c r="Z95" s="2"/>
      <c r="AA95" s="2"/>
      <c r="AB95" s="2"/>
      <c r="AC95" s="2"/>
      <c r="AD95" s="2"/>
      <c r="AE95" s="2"/>
    </row>
    <row r="96" spans="1:31" ht="18.75" customHeight="1">
      <c r="A96" s="11">
        <v>9</v>
      </c>
      <c r="B96" s="11" t="s">
        <v>305</v>
      </c>
      <c r="C96" s="11" t="s">
        <v>14</v>
      </c>
      <c r="D96" s="11" t="s">
        <v>115</v>
      </c>
      <c r="E96" s="11" t="s">
        <v>80</v>
      </c>
      <c r="F96" s="11" t="s">
        <v>253</v>
      </c>
      <c r="G96" s="11" t="s">
        <v>110</v>
      </c>
      <c r="H96" s="11" t="s">
        <v>110</v>
      </c>
      <c r="I96" s="11" t="s">
        <v>334</v>
      </c>
      <c r="J96" s="11" t="s">
        <v>334</v>
      </c>
      <c r="K96" s="11" t="s">
        <v>110</v>
      </c>
      <c r="L96" s="11" t="s">
        <v>175</v>
      </c>
      <c r="M96" s="39">
        <v>2255.08</v>
      </c>
      <c r="N96" s="285">
        <v>3880.57</v>
      </c>
      <c r="O96" s="39" t="s">
        <v>536</v>
      </c>
      <c r="P96" s="11" t="s">
        <v>997</v>
      </c>
      <c r="Q96" s="11" t="s">
        <v>31</v>
      </c>
      <c r="R96" s="11" t="s">
        <v>15</v>
      </c>
      <c r="S96" s="13">
        <v>43707</v>
      </c>
      <c r="T96" s="11" t="s">
        <v>311</v>
      </c>
      <c r="U96" s="72">
        <v>112</v>
      </c>
      <c r="V96" s="308"/>
      <c r="W96" s="308"/>
      <c r="X96" s="1"/>
      <c r="Y96" s="2"/>
      <c r="Z96" s="2"/>
      <c r="AA96" s="2"/>
      <c r="AB96" s="2"/>
      <c r="AC96" s="2"/>
      <c r="AD96" s="2"/>
      <c r="AE96" s="2"/>
    </row>
    <row r="97" spans="1:31" ht="18.75" customHeight="1">
      <c r="A97" s="11">
        <v>10</v>
      </c>
      <c r="B97" s="11" t="s">
        <v>308</v>
      </c>
      <c r="C97" s="11" t="s">
        <v>22</v>
      </c>
      <c r="D97" s="11" t="s">
        <v>218</v>
      </c>
      <c r="E97" s="11" t="s">
        <v>45</v>
      </c>
      <c r="F97" s="11" t="s">
        <v>252</v>
      </c>
      <c r="G97" s="11" t="s">
        <v>37</v>
      </c>
      <c r="H97" s="11" t="s">
        <v>37</v>
      </c>
      <c r="I97" s="11" t="s">
        <v>334</v>
      </c>
      <c r="J97" s="11" t="s">
        <v>334</v>
      </c>
      <c r="K97" s="11" t="s">
        <v>254</v>
      </c>
      <c r="L97" s="11" t="s">
        <v>175</v>
      </c>
      <c r="M97" s="39">
        <v>8500</v>
      </c>
      <c r="N97" s="39" t="str">
        <f>IF(COUNTA(P97)=1,VLOOKUP(A97,'[1]CUSTOS VEICULO-MOTORISTA'!$A$2:$C$17,3,FALSE),"-")</f>
        <v>-</v>
      </c>
      <c r="O97" s="39" t="s">
        <v>537</v>
      </c>
      <c r="P97" s="11"/>
      <c r="Q97" s="11" t="s">
        <v>52</v>
      </c>
      <c r="R97" s="11" t="s">
        <v>15</v>
      </c>
      <c r="S97" s="13">
        <v>44960</v>
      </c>
      <c r="T97" s="11" t="s">
        <v>312</v>
      </c>
      <c r="U97" s="72">
        <v>187</v>
      </c>
      <c r="V97" s="308"/>
      <c r="W97" s="308"/>
      <c r="X97" s="1"/>
      <c r="Y97" s="2"/>
      <c r="Z97" s="2"/>
      <c r="AA97" s="2"/>
      <c r="AB97" s="2"/>
      <c r="AC97" s="2"/>
      <c r="AD97" s="2"/>
      <c r="AE97" s="2"/>
    </row>
    <row r="98" spans="1:31" ht="28.5" customHeight="1">
      <c r="A98" s="11">
        <v>11</v>
      </c>
      <c r="B98" s="11" t="s">
        <v>16</v>
      </c>
      <c r="C98" s="11" t="s">
        <v>190</v>
      </c>
      <c r="D98" s="11" t="s">
        <v>107</v>
      </c>
      <c r="E98" s="51" t="s">
        <v>45</v>
      </c>
      <c r="F98" s="51" t="s">
        <v>370</v>
      </c>
      <c r="G98" s="11" t="s">
        <v>257</v>
      </c>
      <c r="H98" s="11" t="s">
        <v>264</v>
      </c>
      <c r="I98" s="11" t="s">
        <v>353</v>
      </c>
      <c r="J98" s="11" t="s">
        <v>353</v>
      </c>
      <c r="K98" s="11" t="s">
        <v>364</v>
      </c>
      <c r="L98" s="11" t="s">
        <v>175</v>
      </c>
      <c r="M98" s="39">
        <v>18806.939999999999</v>
      </c>
      <c r="N98" s="285">
        <v>5499.79</v>
      </c>
      <c r="O98" s="39" t="s">
        <v>519</v>
      </c>
      <c r="P98" s="11" t="s">
        <v>188</v>
      </c>
      <c r="Q98" s="11" t="s">
        <v>106</v>
      </c>
      <c r="R98" s="11" t="s">
        <v>15</v>
      </c>
      <c r="S98" s="13">
        <v>41641</v>
      </c>
      <c r="T98" s="11" t="s">
        <v>314</v>
      </c>
      <c r="U98" s="72">
        <v>600</v>
      </c>
      <c r="V98" s="308"/>
      <c r="W98" s="308"/>
      <c r="X98" s="1"/>
      <c r="Y98" s="2"/>
      <c r="Z98" s="2"/>
      <c r="AA98" s="2"/>
      <c r="AB98" s="2"/>
      <c r="AC98" s="2"/>
      <c r="AD98" s="2"/>
      <c r="AE98" s="2"/>
    </row>
    <row r="99" spans="1:31" ht="18.75" customHeight="1">
      <c r="A99" s="310" t="s">
        <v>46</v>
      </c>
      <c r="B99" s="311"/>
      <c r="C99" s="311"/>
      <c r="D99" s="311"/>
      <c r="E99" s="312"/>
      <c r="F99" s="148"/>
      <c r="G99" s="148"/>
      <c r="H99" s="148"/>
      <c r="I99" s="148"/>
      <c r="J99" s="148"/>
      <c r="K99" s="148"/>
      <c r="L99" s="148" t="s">
        <v>175</v>
      </c>
      <c r="M99" s="149">
        <f>SUM(M88:M98)</f>
        <v>93875.1</v>
      </c>
      <c r="N99" s="149">
        <f>SUM(N88:N98)</f>
        <v>18760.72</v>
      </c>
      <c r="O99" s="149"/>
      <c r="P99" s="144"/>
      <c r="Q99" s="144"/>
      <c r="R99" s="144"/>
      <c r="S99" s="144"/>
      <c r="T99" s="101" t="s">
        <v>376</v>
      </c>
      <c r="U99" s="156">
        <f>SUM(U88:U98)</f>
        <v>2670</v>
      </c>
      <c r="V99" s="309"/>
      <c r="W99" s="309"/>
      <c r="X99" s="1"/>
      <c r="Y99" s="2"/>
      <c r="Z99" s="2"/>
      <c r="AA99" s="2"/>
      <c r="AB99" s="2"/>
      <c r="AC99" s="2"/>
      <c r="AD99" s="2"/>
      <c r="AE99" s="2"/>
    </row>
    <row r="100" spans="1:31" ht="18.75" customHeight="1">
      <c r="A100" s="11">
        <v>1</v>
      </c>
      <c r="B100" s="11" t="s">
        <v>308</v>
      </c>
      <c r="C100" s="11" t="s">
        <v>79</v>
      </c>
      <c r="D100" s="11" t="s">
        <v>193</v>
      </c>
      <c r="E100" s="11" t="s">
        <v>82</v>
      </c>
      <c r="F100" s="11" t="s">
        <v>246</v>
      </c>
      <c r="G100" s="11" t="s">
        <v>246</v>
      </c>
      <c r="H100" s="11" t="s">
        <v>116</v>
      </c>
      <c r="I100" s="11" t="s">
        <v>334</v>
      </c>
      <c r="J100" s="11" t="s">
        <v>334</v>
      </c>
      <c r="K100" s="11" t="s">
        <v>246</v>
      </c>
      <c r="L100" s="11" t="s">
        <v>180</v>
      </c>
      <c r="M100" s="39">
        <v>8500</v>
      </c>
      <c r="N100" s="39" t="str">
        <f>IF(COUNTA(P100)=1,VLOOKUP(A100,'[1]CUSTOS VEICULO-MOTORISTA'!$A$2:$C$17,3,FALSE),"-")</f>
        <v>-</v>
      </c>
      <c r="O100" s="39"/>
      <c r="P100" s="11"/>
      <c r="Q100" s="11" t="s">
        <v>117</v>
      </c>
      <c r="R100" s="11" t="s">
        <v>15</v>
      </c>
      <c r="S100" s="13">
        <v>42513</v>
      </c>
      <c r="T100" s="11" t="s">
        <v>312</v>
      </c>
      <c r="U100" s="72">
        <v>180</v>
      </c>
      <c r="V100" s="307">
        <f>SUM(M116+N116)</f>
        <v>100106.59000000001</v>
      </c>
      <c r="W100" s="307"/>
      <c r="X100" s="1"/>
      <c r="Y100" s="2"/>
      <c r="Z100" s="2"/>
      <c r="AA100" s="2"/>
      <c r="AB100" s="2"/>
      <c r="AC100" s="2"/>
      <c r="AD100" s="2"/>
      <c r="AE100" s="2"/>
    </row>
    <row r="101" spans="1:31" ht="18.75" customHeight="1">
      <c r="A101" s="11">
        <v>2</v>
      </c>
      <c r="B101" s="12" t="s">
        <v>308</v>
      </c>
      <c r="C101" s="11" t="s">
        <v>22</v>
      </c>
      <c r="D101" s="11" t="s">
        <v>118</v>
      </c>
      <c r="E101" s="12" t="s">
        <v>45</v>
      </c>
      <c r="F101" s="11" t="s">
        <v>252</v>
      </c>
      <c r="G101" s="11" t="s">
        <v>123</v>
      </c>
      <c r="H101" s="11" t="s">
        <v>195</v>
      </c>
      <c r="I101" s="11" t="s">
        <v>334</v>
      </c>
      <c r="J101" s="11" t="s">
        <v>334</v>
      </c>
      <c r="K101" s="11" t="s">
        <v>195</v>
      </c>
      <c r="L101" s="11" t="s">
        <v>180</v>
      </c>
      <c r="M101" s="39">
        <v>8500</v>
      </c>
      <c r="N101" s="39" t="str">
        <f>IF(COUNTA(P101)=1,VLOOKUP(A101,'[1]CUSTOS VEICULO-MOTORISTA'!$A$2:$C$17,3,FALSE),"-")</f>
        <v>-</v>
      </c>
      <c r="O101" s="39" t="s">
        <v>505</v>
      </c>
      <c r="P101" s="11"/>
      <c r="Q101" s="11" t="s">
        <v>23</v>
      </c>
      <c r="R101" s="11" t="s">
        <v>15</v>
      </c>
      <c r="S101" s="13">
        <v>43437</v>
      </c>
      <c r="T101" s="11" t="s">
        <v>312</v>
      </c>
      <c r="U101" s="72">
        <v>415</v>
      </c>
      <c r="V101" s="308"/>
      <c r="W101" s="308"/>
      <c r="X101" s="1"/>
      <c r="Y101" s="2"/>
      <c r="Z101" s="2"/>
      <c r="AA101" s="2"/>
      <c r="AB101" s="2"/>
      <c r="AC101" s="2"/>
      <c r="AD101" s="2"/>
      <c r="AE101" s="2"/>
    </row>
    <row r="102" spans="1:31" ht="18.75" customHeight="1">
      <c r="A102" s="11">
        <v>3</v>
      </c>
      <c r="B102" s="12" t="s">
        <v>308</v>
      </c>
      <c r="C102" s="11" t="s">
        <v>22</v>
      </c>
      <c r="D102" s="11" t="s">
        <v>119</v>
      </c>
      <c r="E102" s="11" t="s">
        <v>45</v>
      </c>
      <c r="F102" s="11" t="s">
        <v>359</v>
      </c>
      <c r="G102" s="11" t="s">
        <v>360</v>
      </c>
      <c r="H102" s="11" t="s">
        <v>360</v>
      </c>
      <c r="I102" s="11" t="s">
        <v>334</v>
      </c>
      <c r="J102" s="11" t="s">
        <v>334</v>
      </c>
      <c r="K102" s="11" t="s">
        <v>358</v>
      </c>
      <c r="L102" s="11" t="s">
        <v>180</v>
      </c>
      <c r="M102" s="39">
        <v>8500</v>
      </c>
      <c r="N102" s="39"/>
      <c r="O102" s="39" t="s">
        <v>502</v>
      </c>
      <c r="P102" s="11"/>
      <c r="Q102" s="11" t="s">
        <v>23</v>
      </c>
      <c r="R102" s="11" t="s">
        <v>38</v>
      </c>
      <c r="S102" s="13">
        <v>43699</v>
      </c>
      <c r="T102" s="11" t="s">
        <v>312</v>
      </c>
      <c r="U102" s="72">
        <v>177</v>
      </c>
      <c r="V102" s="308"/>
      <c r="W102" s="308"/>
      <c r="X102" s="1"/>
      <c r="Y102" s="2"/>
      <c r="Z102" s="2"/>
      <c r="AA102" s="2"/>
      <c r="AB102" s="2"/>
      <c r="AC102" s="2"/>
      <c r="AD102" s="2"/>
      <c r="AE102" s="2"/>
    </row>
    <row r="103" spans="1:31" ht="18.75" customHeight="1">
      <c r="A103" s="11">
        <v>4</v>
      </c>
      <c r="B103" s="12" t="s">
        <v>308</v>
      </c>
      <c r="C103" s="11" t="s">
        <v>22</v>
      </c>
      <c r="D103" s="11" t="s">
        <v>120</v>
      </c>
      <c r="E103" s="12" t="s">
        <v>45</v>
      </c>
      <c r="F103" s="11" t="s">
        <v>252</v>
      </c>
      <c r="G103" s="11" t="s">
        <v>123</v>
      </c>
      <c r="H103" s="11" t="s">
        <v>259</v>
      </c>
      <c r="I103" s="11" t="s">
        <v>334</v>
      </c>
      <c r="J103" s="11" t="s">
        <v>334</v>
      </c>
      <c r="K103" s="11" t="s">
        <v>366</v>
      </c>
      <c r="L103" s="11" t="s">
        <v>180</v>
      </c>
      <c r="M103" s="39">
        <v>8500</v>
      </c>
      <c r="N103" s="39" t="str">
        <f>IF(COUNTA(P103)=1,VLOOKUP(A103,'[1]CUSTOS VEICULO-MOTORISTA'!$A$2:$C$17,3,FALSE),"-")</f>
        <v>-</v>
      </c>
      <c r="O103" s="39" t="s">
        <v>538</v>
      </c>
      <c r="P103" s="11"/>
      <c r="Q103" s="11" t="s">
        <v>23</v>
      </c>
      <c r="R103" s="11" t="s">
        <v>15</v>
      </c>
      <c r="S103" s="13">
        <v>43746</v>
      </c>
      <c r="T103" s="11" t="s">
        <v>312</v>
      </c>
      <c r="U103" s="72">
        <v>180</v>
      </c>
      <c r="V103" s="308"/>
      <c r="W103" s="308"/>
      <c r="X103" s="1"/>
      <c r="Y103" s="2"/>
      <c r="Z103" s="2"/>
      <c r="AA103" s="2"/>
      <c r="AB103" s="2"/>
      <c r="AC103" s="2"/>
      <c r="AD103" s="2"/>
      <c r="AE103" s="2"/>
    </row>
    <row r="104" spans="1:31" ht="18.75" customHeight="1">
      <c r="A104" s="11">
        <v>5</v>
      </c>
      <c r="B104" s="12" t="s">
        <v>308</v>
      </c>
      <c r="C104" s="11" t="s">
        <v>79</v>
      </c>
      <c r="D104" s="11" t="s">
        <v>121</v>
      </c>
      <c r="E104" s="12" t="s">
        <v>45</v>
      </c>
      <c r="F104" s="11" t="s">
        <v>252</v>
      </c>
      <c r="G104" s="11" t="s">
        <v>123</v>
      </c>
      <c r="H104" s="11" t="s">
        <v>232</v>
      </c>
      <c r="I104" s="11" t="s">
        <v>334</v>
      </c>
      <c r="J104" s="11" t="s">
        <v>334</v>
      </c>
      <c r="K104" s="11" t="s">
        <v>232</v>
      </c>
      <c r="L104" s="11" t="s">
        <v>180</v>
      </c>
      <c r="M104" s="39">
        <v>8500</v>
      </c>
      <c r="N104" s="39" t="str">
        <f>IF(COUNTA(P104)=1,VLOOKUP(A104,'[1]CUSTOS VEICULO-MOTORISTA'!$A$2:$C$17,3,FALSE),"-")</f>
        <v>-</v>
      </c>
      <c r="O104" s="39" t="s">
        <v>539</v>
      </c>
      <c r="P104" s="11"/>
      <c r="Q104" s="11" t="s">
        <v>56</v>
      </c>
      <c r="R104" s="11" t="s">
        <v>15</v>
      </c>
      <c r="S104" s="13">
        <v>44005</v>
      </c>
      <c r="T104" s="11" t="s">
        <v>312</v>
      </c>
      <c r="U104" s="72">
        <v>247</v>
      </c>
      <c r="V104" s="308"/>
      <c r="W104" s="308"/>
      <c r="X104" s="1"/>
      <c r="Y104" s="2"/>
      <c r="Z104" s="2"/>
      <c r="AA104" s="2"/>
      <c r="AB104" s="2"/>
      <c r="AC104" s="2"/>
      <c r="AD104" s="2"/>
      <c r="AE104" s="2"/>
    </row>
    <row r="105" spans="1:31" ht="18.75" customHeight="1">
      <c r="A105" s="11">
        <v>6</v>
      </c>
      <c r="B105" s="12" t="s">
        <v>308</v>
      </c>
      <c r="C105" s="11" t="s">
        <v>22</v>
      </c>
      <c r="D105" s="11" t="s">
        <v>122</v>
      </c>
      <c r="E105" s="51" t="s">
        <v>45</v>
      </c>
      <c r="F105" s="51" t="s">
        <v>370</v>
      </c>
      <c r="G105" s="11" t="s">
        <v>257</v>
      </c>
      <c r="H105" s="11" t="s">
        <v>273</v>
      </c>
      <c r="I105" s="11" t="s">
        <v>356</v>
      </c>
      <c r="J105" s="11" t="s">
        <v>356</v>
      </c>
      <c r="K105" s="11" t="s">
        <v>365</v>
      </c>
      <c r="L105" s="11" t="s">
        <v>180</v>
      </c>
      <c r="M105" s="39">
        <v>8500</v>
      </c>
      <c r="N105" s="39" t="str">
        <f>IF(COUNTA(P105)=1,VLOOKUP(A105,'[1]CUSTOS VEICULO-MOTORISTA'!$A$2:$C$17,3,FALSE),"-")</f>
        <v>-</v>
      </c>
      <c r="O105" s="39" t="s">
        <v>540</v>
      </c>
      <c r="P105" s="11"/>
      <c r="Q105" s="11" t="s">
        <v>23</v>
      </c>
      <c r="R105" s="11" t="s">
        <v>15</v>
      </c>
      <c r="S105" s="13">
        <v>44077</v>
      </c>
      <c r="T105" s="11" t="s">
        <v>312</v>
      </c>
      <c r="U105" s="72">
        <v>330</v>
      </c>
      <c r="V105" s="308"/>
      <c r="W105" s="308"/>
      <c r="X105" s="1"/>
      <c r="Y105" s="2"/>
      <c r="Z105" s="2"/>
      <c r="AA105" s="2"/>
      <c r="AB105" s="2"/>
      <c r="AC105" s="2"/>
      <c r="AD105" s="2"/>
      <c r="AE105" s="2"/>
    </row>
    <row r="106" spans="1:31" ht="18.75" customHeight="1">
      <c r="A106" s="11">
        <v>7</v>
      </c>
      <c r="B106" s="11" t="s">
        <v>305</v>
      </c>
      <c r="C106" s="73" t="s">
        <v>14</v>
      </c>
      <c r="D106" s="73" t="s">
        <v>128</v>
      </c>
      <c r="E106" s="74" t="s">
        <v>45</v>
      </c>
      <c r="F106" s="73" t="s">
        <v>252</v>
      </c>
      <c r="G106" s="73" t="s">
        <v>123</v>
      </c>
      <c r="H106" s="73" t="s">
        <v>259</v>
      </c>
      <c r="I106" s="11" t="s">
        <v>334</v>
      </c>
      <c r="J106" s="11" t="s">
        <v>334</v>
      </c>
      <c r="K106" s="154" t="s">
        <v>366</v>
      </c>
      <c r="L106" s="11" t="s">
        <v>180</v>
      </c>
      <c r="M106" s="39">
        <v>2255.08</v>
      </c>
      <c r="N106" s="39" t="str">
        <f>IF(COUNTA(P106)=1,VLOOKUP(A106,'[1]CUSTOS VEICULO-MOTORISTA'!$A$2:$C$17,3,FALSE),"-")</f>
        <v>-</v>
      </c>
      <c r="O106" s="39" t="s">
        <v>504</v>
      </c>
      <c r="P106" s="11"/>
      <c r="Q106" s="11" t="s">
        <v>77</v>
      </c>
      <c r="R106" s="11" t="s">
        <v>15</v>
      </c>
      <c r="S106" s="13">
        <v>44754</v>
      </c>
      <c r="T106" s="11" t="s">
        <v>311</v>
      </c>
      <c r="U106" s="72">
        <v>150</v>
      </c>
      <c r="V106" s="308"/>
      <c r="W106" s="308"/>
      <c r="X106" s="1"/>
      <c r="Y106" s="2"/>
      <c r="Z106" s="2"/>
      <c r="AA106" s="2"/>
      <c r="AB106" s="2"/>
      <c r="AC106" s="2"/>
      <c r="AD106" s="2"/>
      <c r="AE106" s="2"/>
    </row>
    <row r="107" spans="1:31" ht="18.75" customHeight="1">
      <c r="A107" s="11">
        <v>8</v>
      </c>
      <c r="B107" s="11" t="s">
        <v>305</v>
      </c>
      <c r="C107" s="11" t="s">
        <v>14</v>
      </c>
      <c r="D107" s="11" t="s">
        <v>206</v>
      </c>
      <c r="E107" s="12" t="s">
        <v>45</v>
      </c>
      <c r="F107" s="11" t="s">
        <v>252</v>
      </c>
      <c r="G107" s="11" t="s">
        <v>123</v>
      </c>
      <c r="H107" s="11" t="s">
        <v>123</v>
      </c>
      <c r="I107" s="11" t="s">
        <v>334</v>
      </c>
      <c r="J107" s="11" t="s">
        <v>334</v>
      </c>
      <c r="K107" s="11" t="s">
        <v>123</v>
      </c>
      <c r="L107" s="11" t="s">
        <v>180</v>
      </c>
      <c r="M107" s="39">
        <v>2255.08</v>
      </c>
      <c r="N107" s="285">
        <v>3880.57</v>
      </c>
      <c r="O107" s="39" t="s">
        <v>541</v>
      </c>
      <c r="P107" s="11" t="s">
        <v>482</v>
      </c>
      <c r="Q107" s="11">
        <v>2020</v>
      </c>
      <c r="R107" s="11" t="s">
        <v>15</v>
      </c>
      <c r="S107" s="13">
        <v>44939</v>
      </c>
      <c r="T107" s="11" t="s">
        <v>311</v>
      </c>
      <c r="U107" s="72">
        <v>90</v>
      </c>
      <c r="V107" s="308"/>
      <c r="W107" s="308"/>
      <c r="X107" s="1"/>
      <c r="Y107" s="2"/>
      <c r="Z107" s="2"/>
      <c r="AA107" s="2"/>
      <c r="AB107" s="2"/>
      <c r="AC107" s="2"/>
      <c r="AD107" s="2"/>
      <c r="AE107" s="2"/>
    </row>
    <row r="108" spans="1:31" ht="18.75" customHeight="1">
      <c r="A108" s="11">
        <v>9</v>
      </c>
      <c r="B108" s="11" t="s">
        <v>305</v>
      </c>
      <c r="C108" s="11" t="s">
        <v>14</v>
      </c>
      <c r="D108" s="11" t="s">
        <v>124</v>
      </c>
      <c r="E108" s="51" t="s">
        <v>45</v>
      </c>
      <c r="F108" s="51" t="s">
        <v>370</v>
      </c>
      <c r="G108" s="11" t="s">
        <v>257</v>
      </c>
      <c r="H108" s="11" t="s">
        <v>273</v>
      </c>
      <c r="I108" s="11" t="s">
        <v>356</v>
      </c>
      <c r="J108" s="11" t="s">
        <v>356</v>
      </c>
      <c r="K108" s="11" t="s">
        <v>989</v>
      </c>
      <c r="L108" s="11" t="s">
        <v>180</v>
      </c>
      <c r="M108" s="39">
        <v>2255.08</v>
      </c>
      <c r="N108" s="285">
        <v>3880.57</v>
      </c>
      <c r="O108" s="39" t="s">
        <v>540</v>
      </c>
      <c r="P108" s="11" t="s">
        <v>125</v>
      </c>
      <c r="Q108" s="11" t="s">
        <v>77</v>
      </c>
      <c r="R108" s="11" t="s">
        <v>15</v>
      </c>
      <c r="S108" s="13">
        <v>45436</v>
      </c>
      <c r="T108" s="11" t="s">
        <v>311</v>
      </c>
      <c r="U108" s="72">
        <v>160</v>
      </c>
      <c r="V108" s="308"/>
      <c r="W108" s="308"/>
      <c r="X108" s="1"/>
      <c r="Y108" s="2"/>
      <c r="Z108" s="2"/>
      <c r="AA108" s="2"/>
      <c r="AB108" s="2"/>
      <c r="AC108" s="2"/>
      <c r="AD108" s="2"/>
      <c r="AE108" s="2"/>
    </row>
    <row r="109" spans="1:31" ht="18.75" customHeight="1">
      <c r="A109" s="11">
        <v>10</v>
      </c>
      <c r="B109" s="11" t="s">
        <v>304</v>
      </c>
      <c r="C109" s="11" t="s">
        <v>26</v>
      </c>
      <c r="D109" s="11" t="s">
        <v>212</v>
      </c>
      <c r="E109" s="11" t="s">
        <v>82</v>
      </c>
      <c r="F109" s="11" t="s">
        <v>246</v>
      </c>
      <c r="G109" s="11" t="s">
        <v>100</v>
      </c>
      <c r="H109" s="11" t="s">
        <v>100</v>
      </c>
      <c r="I109" s="11" t="s">
        <v>334</v>
      </c>
      <c r="J109" s="11" t="s">
        <v>334</v>
      </c>
      <c r="K109" s="11" t="s">
        <v>100</v>
      </c>
      <c r="L109" s="11" t="s">
        <v>180</v>
      </c>
      <c r="M109" s="39">
        <v>2709.09</v>
      </c>
      <c r="N109" s="285">
        <v>3880.57</v>
      </c>
      <c r="O109" s="39" t="s">
        <v>542</v>
      </c>
      <c r="P109" s="11" t="s">
        <v>220</v>
      </c>
      <c r="Q109" s="11" t="s">
        <v>12</v>
      </c>
      <c r="R109" s="11" t="s">
        <v>15</v>
      </c>
      <c r="S109" s="13">
        <v>43153</v>
      </c>
      <c r="T109" s="11" t="s">
        <v>311</v>
      </c>
      <c r="U109" s="72">
        <v>450</v>
      </c>
      <c r="V109" s="308"/>
      <c r="W109" s="308"/>
      <c r="X109" s="1"/>
      <c r="Y109" s="2"/>
      <c r="Z109" s="2"/>
      <c r="AA109" s="2"/>
      <c r="AB109" s="2"/>
      <c r="AC109" s="2"/>
      <c r="AD109" s="2"/>
      <c r="AE109" s="2"/>
    </row>
    <row r="110" spans="1:31" ht="18.75" customHeight="1">
      <c r="A110" s="11">
        <v>11</v>
      </c>
      <c r="B110" s="301" t="s">
        <v>305</v>
      </c>
      <c r="C110" s="11" t="s">
        <v>14</v>
      </c>
      <c r="D110" s="11" t="s">
        <v>126</v>
      </c>
      <c r="E110" s="51" t="s">
        <v>45</v>
      </c>
      <c r="F110" s="51" t="s">
        <v>370</v>
      </c>
      <c r="G110" s="11" t="s">
        <v>257</v>
      </c>
      <c r="H110" s="11" t="s">
        <v>268</v>
      </c>
      <c r="I110" s="11" t="s">
        <v>356</v>
      </c>
      <c r="J110" s="11" t="s">
        <v>356</v>
      </c>
      <c r="K110" s="11" t="s">
        <v>990</v>
      </c>
      <c r="L110" s="11" t="s">
        <v>180</v>
      </c>
      <c r="M110" s="39">
        <v>2255.08</v>
      </c>
      <c r="N110" s="285">
        <v>3880.57</v>
      </c>
      <c r="O110" s="39" t="s">
        <v>543</v>
      </c>
      <c r="P110" s="11" t="s">
        <v>127</v>
      </c>
      <c r="Q110" s="11" t="s">
        <v>77</v>
      </c>
      <c r="R110" s="11" t="s">
        <v>15</v>
      </c>
      <c r="S110" s="13">
        <v>44574</v>
      </c>
      <c r="T110" s="11" t="s">
        <v>311</v>
      </c>
      <c r="U110" s="72">
        <v>242</v>
      </c>
      <c r="V110" s="308"/>
      <c r="W110" s="308"/>
      <c r="X110" s="1"/>
      <c r="Y110" s="2"/>
      <c r="Z110" s="2"/>
      <c r="AA110" s="2"/>
      <c r="AB110" s="2"/>
      <c r="AC110" s="2"/>
      <c r="AD110" s="2"/>
      <c r="AE110" s="2"/>
    </row>
    <row r="111" spans="1:31" ht="18.75" customHeight="1">
      <c r="A111" s="11">
        <v>12</v>
      </c>
      <c r="B111" s="11" t="s">
        <v>305</v>
      </c>
      <c r="C111" s="11" t="s">
        <v>14</v>
      </c>
      <c r="D111" s="11" t="s">
        <v>209</v>
      </c>
      <c r="E111" s="74" t="s">
        <v>45</v>
      </c>
      <c r="F111" s="11" t="s">
        <v>369</v>
      </c>
      <c r="G111" s="11" t="s">
        <v>230</v>
      </c>
      <c r="H111" s="11" t="s">
        <v>233</v>
      </c>
      <c r="I111" s="11" t="s">
        <v>334</v>
      </c>
      <c r="J111" s="11" t="s">
        <v>334</v>
      </c>
      <c r="K111" s="11" t="s">
        <v>233</v>
      </c>
      <c r="L111" s="11" t="s">
        <v>180</v>
      </c>
      <c r="M111" s="39">
        <v>2255.08</v>
      </c>
      <c r="N111" s="39" t="str">
        <f>IF(COUNTA(P111)=1,VLOOKUP(A111,'[1]CUSTOS VEICULO-MOTORISTA'!$A$2:$C$17,3,FALSE),"-")</f>
        <v>-</v>
      </c>
      <c r="O111" s="39" t="s">
        <v>544</v>
      </c>
      <c r="P111" s="11"/>
      <c r="Q111" s="11" t="s">
        <v>77</v>
      </c>
      <c r="R111" s="11" t="s">
        <v>15</v>
      </c>
      <c r="S111" s="13">
        <v>44939</v>
      </c>
      <c r="T111" s="11" t="s">
        <v>311</v>
      </c>
      <c r="U111" s="72">
        <v>60</v>
      </c>
      <c r="V111" s="308"/>
      <c r="W111" s="308"/>
      <c r="X111" s="1"/>
      <c r="Y111" s="2"/>
      <c r="Z111" s="2"/>
      <c r="AA111" s="2"/>
      <c r="AB111" s="2"/>
      <c r="AC111" s="2"/>
      <c r="AD111" s="2"/>
      <c r="AE111" s="2"/>
    </row>
    <row r="112" spans="1:31" ht="18.75" customHeight="1">
      <c r="A112" s="11">
        <v>13</v>
      </c>
      <c r="B112" s="11" t="s">
        <v>305</v>
      </c>
      <c r="C112" s="11" t="s">
        <v>14</v>
      </c>
      <c r="D112" s="11" t="s">
        <v>208</v>
      </c>
      <c r="E112" s="74" t="s">
        <v>45</v>
      </c>
      <c r="F112" s="11" t="s">
        <v>369</v>
      </c>
      <c r="G112" s="11" t="s">
        <v>230</v>
      </c>
      <c r="H112" s="11" t="s">
        <v>233</v>
      </c>
      <c r="I112" s="11" t="s">
        <v>334</v>
      </c>
      <c r="J112" s="11" t="s">
        <v>334</v>
      </c>
      <c r="K112" s="11" t="s">
        <v>233</v>
      </c>
      <c r="L112" s="11" t="s">
        <v>180</v>
      </c>
      <c r="M112" s="39">
        <v>2255.08</v>
      </c>
      <c r="N112" s="39" t="str">
        <f>IF(COUNTA(P112)=1,VLOOKUP(A112,'[1]CUSTOS VEICULO-MOTORISTA'!$A$2:$C$17,3,FALSE),"-")</f>
        <v>-</v>
      </c>
      <c r="O112" s="39" t="s">
        <v>545</v>
      </c>
      <c r="P112" s="11"/>
      <c r="Q112" s="12" t="s">
        <v>56</v>
      </c>
      <c r="R112" s="12" t="s">
        <v>15</v>
      </c>
      <c r="S112" s="13">
        <v>44939</v>
      </c>
      <c r="T112" s="83" t="s">
        <v>311</v>
      </c>
      <c r="U112" s="72">
        <v>262</v>
      </c>
      <c r="V112" s="308"/>
      <c r="W112" s="308"/>
      <c r="X112" s="1"/>
      <c r="Y112" s="2"/>
      <c r="Z112" s="2"/>
      <c r="AA112" s="2"/>
      <c r="AB112" s="2"/>
      <c r="AC112" s="2"/>
      <c r="AD112" s="2"/>
      <c r="AE112" s="2"/>
    </row>
    <row r="113" spans="1:31" ht="18.75" customHeight="1">
      <c r="A113" s="11">
        <v>14</v>
      </c>
      <c r="B113" s="11" t="s">
        <v>304</v>
      </c>
      <c r="C113" s="11" t="s">
        <v>26</v>
      </c>
      <c r="D113" s="11" t="s">
        <v>129</v>
      </c>
      <c r="E113" s="51" t="s">
        <v>45</v>
      </c>
      <c r="F113" s="11" t="s">
        <v>369</v>
      </c>
      <c r="G113" s="11" t="s">
        <v>236</v>
      </c>
      <c r="H113" s="11" t="s">
        <v>287</v>
      </c>
      <c r="I113" s="11" t="s">
        <v>334</v>
      </c>
      <c r="J113" s="11" t="s">
        <v>334</v>
      </c>
      <c r="K113" s="11" t="s">
        <v>287</v>
      </c>
      <c r="L113" s="11" t="s">
        <v>180</v>
      </c>
      <c r="M113" s="39">
        <v>2709.09</v>
      </c>
      <c r="N113" s="285">
        <v>3880.57</v>
      </c>
      <c r="O113" s="39" t="s">
        <v>546</v>
      </c>
      <c r="P113" s="11" t="s">
        <v>130</v>
      </c>
      <c r="Q113" s="12" t="s">
        <v>12</v>
      </c>
      <c r="R113" s="12" t="s">
        <v>15</v>
      </c>
      <c r="S113" s="13">
        <v>43028</v>
      </c>
      <c r="T113" s="83" t="s">
        <v>311</v>
      </c>
      <c r="U113" s="72">
        <v>320</v>
      </c>
      <c r="V113" s="308"/>
      <c r="W113" s="308"/>
      <c r="X113" s="1"/>
      <c r="Y113" s="2"/>
      <c r="Z113" s="2"/>
      <c r="AA113" s="2"/>
      <c r="AB113" s="2"/>
      <c r="AC113" s="2"/>
      <c r="AD113" s="2"/>
      <c r="AE113" s="2"/>
    </row>
    <row r="114" spans="1:31" ht="18.75" customHeight="1">
      <c r="A114" s="11">
        <v>15</v>
      </c>
      <c r="B114" s="12" t="s">
        <v>308</v>
      </c>
      <c r="C114" s="11" t="s">
        <v>22</v>
      </c>
      <c r="D114" s="11" t="s">
        <v>131</v>
      </c>
      <c r="E114" s="74" t="s">
        <v>45</v>
      </c>
      <c r="F114" s="11" t="s">
        <v>369</v>
      </c>
      <c r="G114" s="11" t="s">
        <v>230</v>
      </c>
      <c r="H114" s="11" t="s">
        <v>233</v>
      </c>
      <c r="I114" s="11" t="s">
        <v>334</v>
      </c>
      <c r="J114" s="11" t="s">
        <v>334</v>
      </c>
      <c r="K114" s="11" t="s">
        <v>233</v>
      </c>
      <c r="L114" s="11" t="s">
        <v>180</v>
      </c>
      <c r="M114" s="39">
        <v>8500</v>
      </c>
      <c r="N114" s="39" t="str">
        <f>IF(COUNTA(P114)=1,VLOOKUP(A114,'[1]CUSTOS VEICULO-MOTORISTA'!$A$2:$C$17,3,FALSE),"-")</f>
        <v>-</v>
      </c>
      <c r="O114" s="39" t="s">
        <v>547</v>
      </c>
      <c r="P114" s="11"/>
      <c r="Q114" s="12" t="s">
        <v>23</v>
      </c>
      <c r="R114" s="12" t="s">
        <v>13</v>
      </c>
      <c r="S114" s="13">
        <v>44358</v>
      </c>
      <c r="T114" s="83" t="s">
        <v>312</v>
      </c>
      <c r="U114" s="72">
        <v>395</v>
      </c>
      <c r="V114" s="308"/>
      <c r="W114" s="308"/>
      <c r="X114" s="1"/>
      <c r="Y114" s="2"/>
      <c r="Z114" s="2"/>
      <c r="AA114" s="2"/>
      <c r="AB114" s="2"/>
      <c r="AC114" s="2"/>
      <c r="AD114" s="2"/>
      <c r="AE114" s="2"/>
    </row>
    <row r="115" spans="1:31" ht="18.75" customHeight="1">
      <c r="A115" s="11">
        <v>16</v>
      </c>
      <c r="B115" s="11" t="s">
        <v>305</v>
      </c>
      <c r="C115" s="11" t="s">
        <v>14</v>
      </c>
      <c r="D115" s="11" t="s">
        <v>207</v>
      </c>
      <c r="E115" s="74" t="s">
        <v>45</v>
      </c>
      <c r="F115" s="11" t="s">
        <v>369</v>
      </c>
      <c r="G115" s="11" t="s">
        <v>238</v>
      </c>
      <c r="H115" s="11" t="s">
        <v>229</v>
      </c>
      <c r="I115" s="11" t="s">
        <v>336</v>
      </c>
      <c r="J115" s="11" t="s">
        <v>336</v>
      </c>
      <c r="K115" s="11" t="s">
        <v>234</v>
      </c>
      <c r="L115" s="11" t="s">
        <v>180</v>
      </c>
      <c r="M115" s="39">
        <v>2255.08</v>
      </c>
      <c r="N115" s="39" t="str">
        <f>IF(COUNTA(P115)=1,VLOOKUP(A115,'[1]CUSTOS VEICULO-MOTORISTA'!$A$2:$C$17,3,FALSE),"-")</f>
        <v>-</v>
      </c>
      <c r="O115" s="39" t="s">
        <v>548</v>
      </c>
      <c r="P115" s="11"/>
      <c r="Q115" s="12" t="s">
        <v>77</v>
      </c>
      <c r="R115" s="12" t="s">
        <v>70</v>
      </c>
      <c r="S115" s="13">
        <v>44939</v>
      </c>
      <c r="T115" s="83" t="s">
        <v>311</v>
      </c>
      <c r="U115" s="72">
        <v>100</v>
      </c>
      <c r="V115" s="308"/>
      <c r="W115" s="308"/>
      <c r="X115" s="1"/>
      <c r="Y115" s="2"/>
      <c r="Z115" s="2"/>
      <c r="AA115" s="2"/>
      <c r="AB115" s="2"/>
      <c r="AC115" s="2"/>
      <c r="AD115" s="2"/>
      <c r="AE115" s="2"/>
    </row>
    <row r="116" spans="1:31" ht="18.75" customHeight="1">
      <c r="A116" s="310" t="s">
        <v>46</v>
      </c>
      <c r="B116" s="311"/>
      <c r="C116" s="311"/>
      <c r="D116" s="311"/>
      <c r="E116" s="312"/>
      <c r="F116" s="20"/>
      <c r="G116" s="20"/>
      <c r="H116" s="155"/>
      <c r="I116" s="155"/>
      <c r="J116" s="155"/>
      <c r="K116" s="20"/>
      <c r="L116" s="20" t="s">
        <v>180</v>
      </c>
      <c r="M116" s="40">
        <f>SUM(M100:M115)</f>
        <v>80703.740000000005</v>
      </c>
      <c r="N116" s="40">
        <f>SUM(N100:N115)</f>
        <v>19402.850000000002</v>
      </c>
      <c r="O116" s="40"/>
      <c r="P116" s="16"/>
      <c r="Q116" s="17"/>
      <c r="R116" s="17"/>
      <c r="S116" s="18"/>
      <c r="T116" s="101" t="s">
        <v>376</v>
      </c>
      <c r="U116" s="157">
        <f>SUM(U100:U115)</f>
        <v>3758</v>
      </c>
      <c r="V116" s="309"/>
      <c r="W116" s="309"/>
      <c r="X116" s="1"/>
      <c r="Y116" s="2"/>
      <c r="Z116" s="2"/>
      <c r="AA116" s="2"/>
      <c r="AB116" s="2"/>
      <c r="AC116" s="2"/>
      <c r="AD116" s="2"/>
      <c r="AE116" s="2"/>
    </row>
    <row r="117" spans="1:31">
      <c r="A117" s="11">
        <v>1</v>
      </c>
      <c r="B117" s="11" t="s">
        <v>18</v>
      </c>
      <c r="C117" s="11" t="s">
        <v>18</v>
      </c>
      <c r="D117" s="11" t="s">
        <v>132</v>
      </c>
      <c r="E117" s="12" t="s">
        <v>45</v>
      </c>
      <c r="F117" s="12" t="s">
        <v>182</v>
      </c>
      <c r="G117" s="11" t="s">
        <v>362</v>
      </c>
      <c r="H117" s="74" t="s">
        <v>244</v>
      </c>
      <c r="I117" s="74" t="s">
        <v>413</v>
      </c>
      <c r="J117" s="74" t="s">
        <v>413</v>
      </c>
      <c r="K117" s="12" t="s">
        <v>240</v>
      </c>
      <c r="L117" s="12" t="s">
        <v>178</v>
      </c>
      <c r="M117" s="39">
        <v>1112</v>
      </c>
      <c r="N117" s="19" t="str">
        <f>IF(COUNTA(P117)=1,VLOOKUP(A117,'[1]CUSTOS VEICULO-MOTORISTA'!$A$2:$C$17,3,FALSE),"-")</f>
        <v>-</v>
      </c>
      <c r="O117" s="19" t="s">
        <v>515</v>
      </c>
      <c r="P117" s="11"/>
      <c r="Q117" s="12" t="s">
        <v>25</v>
      </c>
      <c r="R117" s="12" t="s">
        <v>57</v>
      </c>
      <c r="S117" s="13">
        <v>43753</v>
      </c>
      <c r="T117" s="70" t="s">
        <v>311</v>
      </c>
      <c r="U117" s="72">
        <v>40</v>
      </c>
      <c r="V117" s="329">
        <f>SUM(M166+N166)</f>
        <v>74304.08</v>
      </c>
      <c r="W117" s="329"/>
      <c r="X117" s="1"/>
      <c r="Y117" s="2"/>
      <c r="Z117" s="2"/>
      <c r="AA117" s="2"/>
      <c r="AB117" s="2"/>
      <c r="AC117" s="2"/>
      <c r="AD117" s="2"/>
      <c r="AE117" s="2"/>
    </row>
    <row r="118" spans="1:31">
      <c r="A118" s="11">
        <v>2</v>
      </c>
      <c r="B118" s="11" t="s">
        <v>18</v>
      </c>
      <c r="C118" s="11" t="s">
        <v>18</v>
      </c>
      <c r="D118" s="11" t="s">
        <v>133</v>
      </c>
      <c r="E118" s="12" t="s">
        <v>45</v>
      </c>
      <c r="F118" s="12" t="s">
        <v>182</v>
      </c>
      <c r="G118" s="11" t="s">
        <v>362</v>
      </c>
      <c r="H118" s="74" t="s">
        <v>244</v>
      </c>
      <c r="I118" s="74" t="s">
        <v>414</v>
      </c>
      <c r="J118" s="74" t="s">
        <v>414</v>
      </c>
      <c r="K118" s="12" t="s">
        <v>239</v>
      </c>
      <c r="L118" s="12" t="s">
        <v>178</v>
      </c>
      <c r="M118" s="39">
        <v>1112</v>
      </c>
      <c r="N118" s="19"/>
      <c r="O118" s="19" t="s">
        <v>549</v>
      </c>
      <c r="P118" s="11"/>
      <c r="Q118" s="12" t="s">
        <v>25</v>
      </c>
      <c r="R118" s="12" t="s">
        <v>57</v>
      </c>
      <c r="S118" s="13">
        <v>43648</v>
      </c>
      <c r="T118" s="70" t="s">
        <v>311</v>
      </c>
      <c r="U118" s="72">
        <v>35</v>
      </c>
      <c r="V118" s="330"/>
      <c r="W118" s="330"/>
      <c r="X118" s="1"/>
      <c r="Y118" s="2"/>
      <c r="Z118" s="2"/>
      <c r="AA118" s="2"/>
      <c r="AB118" s="2"/>
      <c r="AC118" s="2"/>
      <c r="AD118" s="2"/>
      <c r="AE118" s="2"/>
    </row>
    <row r="119" spans="1:31" ht="18.75" customHeight="1">
      <c r="A119" s="11">
        <v>3</v>
      </c>
      <c r="B119" s="11" t="s">
        <v>18</v>
      </c>
      <c r="C119" s="11" t="s">
        <v>18</v>
      </c>
      <c r="D119" s="11" t="s">
        <v>134</v>
      </c>
      <c r="E119" s="74" t="s">
        <v>45</v>
      </c>
      <c r="F119" s="11" t="s">
        <v>369</v>
      </c>
      <c r="G119" s="11" t="s">
        <v>238</v>
      </c>
      <c r="H119" s="74" t="s">
        <v>233</v>
      </c>
      <c r="I119" s="74" t="s">
        <v>235</v>
      </c>
      <c r="J119" s="74" t="s">
        <v>235</v>
      </c>
      <c r="K119" s="74" t="s">
        <v>233</v>
      </c>
      <c r="L119" s="12" t="s">
        <v>178</v>
      </c>
      <c r="M119" s="39">
        <v>1112</v>
      </c>
      <c r="N119" s="21" t="str">
        <f>IF(COUNTA(P119)=1,VLOOKUP(A119,'[1]CUSTOS VEICULO-MOTORISTA'!$A$2:$C$17,3,FALSE),"-")</f>
        <v>-</v>
      </c>
      <c r="O119" s="21" t="s">
        <v>550</v>
      </c>
      <c r="P119" s="11"/>
      <c r="Q119" s="12" t="s">
        <v>25</v>
      </c>
      <c r="R119" s="12" t="s">
        <v>57</v>
      </c>
      <c r="S119" s="13">
        <v>43762</v>
      </c>
      <c r="T119" s="70" t="s">
        <v>311</v>
      </c>
      <c r="U119" s="72">
        <v>10</v>
      </c>
      <c r="V119" s="330"/>
      <c r="W119" s="330"/>
      <c r="X119" s="1"/>
      <c r="Y119" s="2"/>
      <c r="Z119" s="2"/>
      <c r="AA119" s="2"/>
      <c r="AB119" s="2"/>
      <c r="AC119" s="2"/>
      <c r="AD119" s="2"/>
      <c r="AE119" s="2"/>
    </row>
    <row r="120" spans="1:31" s="78" customFormat="1" ht="18.75" customHeight="1">
      <c r="A120" s="11">
        <v>4</v>
      </c>
      <c r="B120" s="11" t="s">
        <v>304</v>
      </c>
      <c r="C120" s="11" t="s">
        <v>26</v>
      </c>
      <c r="D120" s="11" t="s">
        <v>303</v>
      </c>
      <c r="E120" s="51" t="s">
        <v>45</v>
      </c>
      <c r="F120" s="51" t="s">
        <v>370</v>
      </c>
      <c r="G120" s="12" t="s">
        <v>257</v>
      </c>
      <c r="H120" s="11" t="s">
        <v>273</v>
      </c>
      <c r="I120" s="11" t="s">
        <v>334</v>
      </c>
      <c r="J120" s="11" t="s">
        <v>334</v>
      </c>
      <c r="K120" s="12" t="s">
        <v>991</v>
      </c>
      <c r="L120" s="12" t="s">
        <v>178</v>
      </c>
      <c r="M120" s="39">
        <v>2709.09</v>
      </c>
      <c r="N120" s="21" t="str">
        <f>IF(COUNTA(P120)=1,VLOOKUP(A120,'[1]CUSTOS VEICULO-MOTORISTA'!$A$2:$C$17,3,FALSE),"-")</f>
        <v>-</v>
      </c>
      <c r="O120" s="21" t="s">
        <v>540</v>
      </c>
      <c r="P120" s="11"/>
      <c r="Q120" s="12" t="s">
        <v>35</v>
      </c>
      <c r="R120" s="12" t="s">
        <v>15</v>
      </c>
      <c r="S120" s="13">
        <v>44183</v>
      </c>
      <c r="T120" s="70" t="s">
        <v>311</v>
      </c>
      <c r="U120" s="72">
        <v>200</v>
      </c>
      <c r="V120" s="330"/>
      <c r="W120" s="330"/>
      <c r="X120" s="79"/>
      <c r="Y120" s="80"/>
      <c r="Z120" s="80"/>
      <c r="AA120" s="80"/>
      <c r="AB120" s="80"/>
      <c r="AC120" s="80"/>
      <c r="AD120" s="80"/>
      <c r="AE120" s="80"/>
    </row>
    <row r="121" spans="1:31" ht="18.75" customHeight="1">
      <c r="A121" s="11">
        <v>5</v>
      </c>
      <c r="B121" s="11" t="s">
        <v>18</v>
      </c>
      <c r="C121" s="11" t="s">
        <v>18</v>
      </c>
      <c r="D121" s="11" t="s">
        <v>135</v>
      </c>
      <c r="E121" s="74" t="s">
        <v>45</v>
      </c>
      <c r="F121" s="11" t="s">
        <v>369</v>
      </c>
      <c r="G121" s="11" t="s">
        <v>238</v>
      </c>
      <c r="H121" s="12" t="s">
        <v>233</v>
      </c>
      <c r="I121" s="12" t="s">
        <v>331</v>
      </c>
      <c r="J121" s="12" t="s">
        <v>331</v>
      </c>
      <c r="K121" s="12" t="s">
        <v>288</v>
      </c>
      <c r="L121" s="12" t="s">
        <v>178</v>
      </c>
      <c r="M121" s="39">
        <v>1112</v>
      </c>
      <c r="N121" s="21" t="str">
        <f>IF(COUNTA(P121)=1,VLOOKUP(A121,'[1]CUSTOS VEICULO-MOTORISTA'!$A$2:$C$17,3,FALSE),"-")</f>
        <v>-</v>
      </c>
      <c r="O121" s="21" t="s">
        <v>551</v>
      </c>
      <c r="P121" s="11"/>
      <c r="Q121" s="12" t="s">
        <v>29</v>
      </c>
      <c r="R121" s="12" t="s">
        <v>57</v>
      </c>
      <c r="S121" s="13">
        <v>43888</v>
      </c>
      <c r="T121" s="70" t="s">
        <v>311</v>
      </c>
      <c r="U121" s="72">
        <v>40</v>
      </c>
      <c r="V121" s="330"/>
      <c r="W121" s="330"/>
      <c r="X121" s="1"/>
      <c r="Y121" s="2"/>
      <c r="Z121" s="2"/>
      <c r="AA121" s="2"/>
      <c r="AB121" s="2"/>
      <c r="AC121" s="2"/>
      <c r="AD121" s="2"/>
      <c r="AE121" s="2"/>
    </row>
    <row r="122" spans="1:31" ht="18.75" customHeight="1">
      <c r="A122" s="11">
        <v>6</v>
      </c>
      <c r="B122" s="11" t="s">
        <v>18</v>
      </c>
      <c r="C122" s="11" t="s">
        <v>18</v>
      </c>
      <c r="D122" s="11" t="s">
        <v>136</v>
      </c>
      <c r="E122" s="74" t="s">
        <v>45</v>
      </c>
      <c r="F122" s="11" t="s">
        <v>369</v>
      </c>
      <c r="G122" s="11" t="s">
        <v>238</v>
      </c>
      <c r="H122" s="12" t="s">
        <v>233</v>
      </c>
      <c r="I122" s="12" t="s">
        <v>330</v>
      </c>
      <c r="J122" s="12" t="s">
        <v>330</v>
      </c>
      <c r="K122" s="12" t="s">
        <v>289</v>
      </c>
      <c r="L122" s="12" t="s">
        <v>178</v>
      </c>
      <c r="M122" s="39">
        <v>1112</v>
      </c>
      <c r="N122" s="21" t="str">
        <f>IF(COUNTA(P122)=1,VLOOKUP(A122,'[1]CUSTOS VEICULO-MOTORISTA'!$A$2:$C$17,3,FALSE),"-")</f>
        <v>-</v>
      </c>
      <c r="O122" s="21" t="s">
        <v>552</v>
      </c>
      <c r="P122" s="11"/>
      <c r="Q122" s="12" t="s">
        <v>29</v>
      </c>
      <c r="R122" s="12" t="s">
        <v>57</v>
      </c>
      <c r="S122" s="13">
        <v>43888</v>
      </c>
      <c r="T122" s="70" t="s">
        <v>311</v>
      </c>
      <c r="U122" s="72">
        <v>25</v>
      </c>
      <c r="V122" s="330"/>
      <c r="W122" s="330"/>
      <c r="X122" s="1"/>
      <c r="Y122" s="2"/>
      <c r="Z122" s="2"/>
      <c r="AA122" s="2"/>
      <c r="AB122" s="2"/>
      <c r="AC122" s="2"/>
      <c r="AD122" s="2"/>
      <c r="AE122" s="2"/>
    </row>
    <row r="123" spans="1:31" ht="18.75" customHeight="1">
      <c r="A123" s="11">
        <v>7</v>
      </c>
      <c r="B123" s="11" t="s">
        <v>305</v>
      </c>
      <c r="C123" s="11" t="s">
        <v>14</v>
      </c>
      <c r="D123" s="11" t="s">
        <v>201</v>
      </c>
      <c r="E123" s="74" t="s">
        <v>45</v>
      </c>
      <c r="F123" s="11" t="s">
        <v>369</v>
      </c>
      <c r="G123" s="11" t="s">
        <v>238</v>
      </c>
      <c r="H123" s="11" t="s">
        <v>233</v>
      </c>
      <c r="I123" s="11" t="s">
        <v>335</v>
      </c>
      <c r="J123" s="11" t="s">
        <v>335</v>
      </c>
      <c r="K123" s="11" t="s">
        <v>290</v>
      </c>
      <c r="L123" s="12" t="s">
        <v>178</v>
      </c>
      <c r="M123" s="39">
        <v>2255.08</v>
      </c>
      <c r="N123" s="21" t="str">
        <f>IF(COUNTA(P123)=1,VLOOKUP(A123,'[1]CUSTOS VEICULO-MOTORISTA'!$A$2:$C$17,3,FALSE),"-")</f>
        <v>-</v>
      </c>
      <c r="O123" s="21"/>
      <c r="P123" s="11"/>
      <c r="Q123" s="12" t="s">
        <v>74</v>
      </c>
      <c r="R123" s="12" t="s">
        <v>70</v>
      </c>
      <c r="S123" s="13">
        <v>44916</v>
      </c>
      <c r="T123" s="70" t="s">
        <v>311</v>
      </c>
      <c r="U123" s="72">
        <v>110</v>
      </c>
      <c r="V123" s="330"/>
      <c r="W123" s="330"/>
      <c r="X123" s="1"/>
      <c r="Y123" s="2"/>
      <c r="Z123" s="2"/>
      <c r="AA123" s="2"/>
      <c r="AB123" s="2"/>
      <c r="AC123" s="2"/>
      <c r="AD123" s="2"/>
      <c r="AE123" s="2"/>
    </row>
    <row r="124" spans="1:31" ht="18.75" customHeight="1">
      <c r="A124" s="11">
        <v>8</v>
      </c>
      <c r="B124" s="11" t="s">
        <v>18</v>
      </c>
      <c r="C124" s="11" t="s">
        <v>18</v>
      </c>
      <c r="D124" s="11" t="s">
        <v>137</v>
      </c>
      <c r="E124" s="51" t="s">
        <v>45</v>
      </c>
      <c r="F124" s="51" t="s">
        <v>370</v>
      </c>
      <c r="G124" s="11" t="s">
        <v>257</v>
      </c>
      <c r="H124" s="11" t="s">
        <v>273</v>
      </c>
      <c r="I124" s="11" t="s">
        <v>344</v>
      </c>
      <c r="J124" s="11" t="s">
        <v>344</v>
      </c>
      <c r="K124" s="11" t="s">
        <v>273</v>
      </c>
      <c r="L124" s="12" t="s">
        <v>178</v>
      </c>
      <c r="M124" s="39">
        <v>1112</v>
      </c>
      <c r="N124" s="21" t="str">
        <f>IF(COUNTA(P124)=1,VLOOKUP(A124,'[1]CUSTOS VEICULO-MOTORISTA'!$A$2:$C$17,3,FALSE),"-")</f>
        <v>-</v>
      </c>
      <c r="O124" s="21" t="s">
        <v>553</v>
      </c>
      <c r="P124" s="11"/>
      <c r="Q124" s="12" t="s">
        <v>29</v>
      </c>
      <c r="R124" s="12" t="s">
        <v>57</v>
      </c>
      <c r="S124" s="13">
        <v>44043</v>
      </c>
      <c r="T124" s="70" t="s">
        <v>311</v>
      </c>
      <c r="U124" s="72">
        <v>25</v>
      </c>
      <c r="V124" s="330"/>
      <c r="W124" s="330"/>
      <c r="X124" s="1"/>
      <c r="Y124" s="2"/>
      <c r="Z124" s="2"/>
      <c r="AA124" s="2"/>
      <c r="AB124" s="2"/>
      <c r="AC124" s="2"/>
      <c r="AD124" s="2"/>
      <c r="AE124" s="2"/>
    </row>
    <row r="125" spans="1:31" ht="18.75" customHeight="1">
      <c r="A125" s="11">
        <v>9</v>
      </c>
      <c r="B125" s="11" t="s">
        <v>18</v>
      </c>
      <c r="C125" s="11" t="s">
        <v>18</v>
      </c>
      <c r="D125" s="11" t="s">
        <v>138</v>
      </c>
      <c r="E125" s="74" t="s">
        <v>45</v>
      </c>
      <c r="F125" s="11" t="s">
        <v>369</v>
      </c>
      <c r="G125" s="11" t="s">
        <v>238</v>
      </c>
      <c r="H125" s="11" t="s">
        <v>229</v>
      </c>
      <c r="I125" s="11" t="s">
        <v>332</v>
      </c>
      <c r="J125" s="11" t="s">
        <v>332</v>
      </c>
      <c r="K125" s="11" t="s">
        <v>283</v>
      </c>
      <c r="L125" s="12" t="s">
        <v>178</v>
      </c>
      <c r="M125" s="39">
        <v>1112</v>
      </c>
      <c r="N125" s="21" t="str">
        <f>IF(COUNTA(P125)=1,VLOOKUP(A125,'[1]CUSTOS VEICULO-MOTORISTA'!$A$2:$C$17,3,FALSE),"-")</f>
        <v>-</v>
      </c>
      <c r="O125" s="21" t="s">
        <v>554</v>
      </c>
      <c r="P125" s="11"/>
      <c r="Q125" s="12" t="s">
        <v>29</v>
      </c>
      <c r="R125" s="12" t="s">
        <v>57</v>
      </c>
      <c r="S125" s="13">
        <v>44055</v>
      </c>
      <c r="T125" s="70" t="s">
        <v>311</v>
      </c>
      <c r="U125" s="72">
        <v>15</v>
      </c>
      <c r="V125" s="330"/>
      <c r="W125" s="330"/>
      <c r="X125" s="1"/>
      <c r="Y125" s="2"/>
      <c r="Z125" s="2"/>
      <c r="AA125" s="2"/>
      <c r="AB125" s="2"/>
      <c r="AC125" s="2"/>
      <c r="AD125" s="2"/>
      <c r="AE125" s="2"/>
    </row>
    <row r="126" spans="1:31" ht="18.75" customHeight="1">
      <c r="A126" s="11">
        <v>10</v>
      </c>
      <c r="B126" s="11" t="s">
        <v>18</v>
      </c>
      <c r="C126" s="11" t="s">
        <v>18</v>
      </c>
      <c r="D126" s="11" t="s">
        <v>139</v>
      </c>
      <c r="E126" s="51" t="s">
        <v>45</v>
      </c>
      <c r="F126" s="51" t="s">
        <v>370</v>
      </c>
      <c r="G126" s="11" t="s">
        <v>257</v>
      </c>
      <c r="H126" s="11" t="s">
        <v>273</v>
      </c>
      <c r="I126" s="11" t="s">
        <v>345</v>
      </c>
      <c r="J126" s="11" t="s">
        <v>345</v>
      </c>
      <c r="K126" s="11" t="s">
        <v>273</v>
      </c>
      <c r="L126" s="12" t="s">
        <v>178</v>
      </c>
      <c r="M126" s="39">
        <v>1112</v>
      </c>
      <c r="N126" s="21" t="str">
        <f>IF(COUNTA(P126)=1,VLOOKUP(A126,'[1]CUSTOS VEICULO-MOTORISTA'!$A$2:$C$17,3,FALSE),"-")</f>
        <v>-</v>
      </c>
      <c r="O126" s="21" t="s">
        <v>494</v>
      </c>
      <c r="P126" s="11"/>
      <c r="Q126" s="12" t="s">
        <v>29</v>
      </c>
      <c r="R126" s="12" t="s">
        <v>57</v>
      </c>
      <c r="S126" s="13">
        <v>44043</v>
      </c>
      <c r="T126" s="70" t="s">
        <v>311</v>
      </c>
      <c r="U126" s="72">
        <v>20</v>
      </c>
      <c r="V126" s="330"/>
      <c r="W126" s="330"/>
      <c r="X126" s="1"/>
      <c r="Y126" s="2"/>
      <c r="Z126" s="2"/>
      <c r="AA126" s="2"/>
      <c r="AB126" s="2"/>
      <c r="AC126" s="2"/>
      <c r="AD126" s="2"/>
      <c r="AE126" s="2"/>
    </row>
    <row r="127" spans="1:31" ht="18.75" customHeight="1">
      <c r="A127" s="11">
        <v>11</v>
      </c>
      <c r="B127" s="11" t="s">
        <v>305</v>
      </c>
      <c r="C127" s="11" t="s">
        <v>14</v>
      </c>
      <c r="D127" s="11" t="s">
        <v>281</v>
      </c>
      <c r="E127" s="51" t="s">
        <v>45</v>
      </c>
      <c r="F127" s="51" t="s">
        <v>184</v>
      </c>
      <c r="G127" s="11" t="s">
        <v>184</v>
      </c>
      <c r="H127" s="11" t="s">
        <v>184</v>
      </c>
      <c r="I127" s="11" t="s">
        <v>334</v>
      </c>
      <c r="J127" s="11" t="s">
        <v>334</v>
      </c>
      <c r="K127" s="11" t="s">
        <v>184</v>
      </c>
      <c r="L127" s="12" t="s">
        <v>178</v>
      </c>
      <c r="M127" s="39">
        <v>2255.08</v>
      </c>
      <c r="N127" s="21" t="str">
        <f>IF(COUNTA(P127)=1,VLOOKUP(A127,'[1]CUSTOS VEICULO-MOTORISTA'!$A$2:$C$17,3,FALSE),"-")</f>
        <v>-</v>
      </c>
      <c r="O127" s="21" t="s">
        <v>555</v>
      </c>
      <c r="P127" s="11"/>
      <c r="Q127" s="12" t="s">
        <v>74</v>
      </c>
      <c r="R127" s="12" t="s">
        <v>15</v>
      </c>
      <c r="S127" s="13">
        <v>44732</v>
      </c>
      <c r="T127" s="70" t="s">
        <v>311</v>
      </c>
      <c r="U127" s="72">
        <v>81</v>
      </c>
      <c r="V127" s="330"/>
      <c r="W127" s="330"/>
      <c r="X127" s="1"/>
      <c r="Y127" s="2"/>
      <c r="Z127" s="2"/>
      <c r="AA127" s="2"/>
      <c r="AB127" s="2"/>
      <c r="AC127" s="2"/>
      <c r="AD127" s="2"/>
      <c r="AE127" s="2"/>
    </row>
    <row r="128" spans="1:31" ht="18.75" customHeight="1">
      <c r="A128" s="11">
        <v>12</v>
      </c>
      <c r="B128" s="11" t="s">
        <v>18</v>
      </c>
      <c r="C128" s="11" t="s">
        <v>18</v>
      </c>
      <c r="D128" s="11" t="s">
        <v>140</v>
      </c>
      <c r="E128" s="51" t="s">
        <v>45</v>
      </c>
      <c r="F128" s="51" t="s">
        <v>370</v>
      </c>
      <c r="G128" s="11" t="s">
        <v>257</v>
      </c>
      <c r="H128" s="11" t="s">
        <v>268</v>
      </c>
      <c r="I128" s="11" t="s">
        <v>349</v>
      </c>
      <c r="J128" s="11" t="s">
        <v>349</v>
      </c>
      <c r="K128" s="11" t="s">
        <v>268</v>
      </c>
      <c r="L128" s="12" t="s">
        <v>178</v>
      </c>
      <c r="M128" s="39">
        <v>1112</v>
      </c>
      <c r="N128" s="21" t="str">
        <f>IF(COUNTA(P128)=1,VLOOKUP(A128,'[1]CUSTOS VEICULO-MOTORISTA'!$A$2:$C$17,3,FALSE),"-")</f>
        <v>-</v>
      </c>
      <c r="O128" s="21" t="s">
        <v>556</v>
      </c>
      <c r="P128" s="11"/>
      <c r="Q128" s="12" t="s">
        <v>29</v>
      </c>
      <c r="R128" s="12" t="s">
        <v>57</v>
      </c>
      <c r="S128" s="13">
        <v>44043</v>
      </c>
      <c r="T128" s="70" t="s">
        <v>311</v>
      </c>
      <c r="U128" s="72">
        <v>16</v>
      </c>
      <c r="V128" s="330"/>
      <c r="W128" s="330"/>
      <c r="X128" s="1"/>
      <c r="Y128" s="2"/>
      <c r="Z128" s="2"/>
      <c r="AA128" s="2"/>
      <c r="AB128" s="2"/>
      <c r="AC128" s="2"/>
      <c r="AD128" s="2"/>
      <c r="AE128" s="2"/>
    </row>
    <row r="129" spans="1:31" ht="18.75" customHeight="1">
      <c r="A129" s="11">
        <v>13</v>
      </c>
      <c r="B129" s="11" t="s">
        <v>18</v>
      </c>
      <c r="C129" s="11" t="s">
        <v>18</v>
      </c>
      <c r="D129" s="11" t="s">
        <v>141</v>
      </c>
      <c r="E129" s="51" t="s">
        <v>45</v>
      </c>
      <c r="F129" s="51" t="s">
        <v>370</v>
      </c>
      <c r="G129" s="11" t="s">
        <v>257</v>
      </c>
      <c r="H129" s="11" t="s">
        <v>268</v>
      </c>
      <c r="I129" s="11" t="s">
        <v>347</v>
      </c>
      <c r="J129" s="11" t="s">
        <v>347</v>
      </c>
      <c r="K129" s="11" t="s">
        <v>268</v>
      </c>
      <c r="L129" s="12" t="s">
        <v>178</v>
      </c>
      <c r="M129" s="39">
        <v>1112</v>
      </c>
      <c r="N129" s="21" t="str">
        <f>IF(COUNTA(P129)=1,VLOOKUP(A129,'[1]CUSTOS VEICULO-MOTORISTA'!$A$2:$C$17,3,FALSE),"-")</f>
        <v>-</v>
      </c>
      <c r="O129" s="21" t="s">
        <v>557</v>
      </c>
      <c r="P129" s="11"/>
      <c r="Q129" s="12" t="s">
        <v>29</v>
      </c>
      <c r="R129" s="12" t="s">
        <v>57</v>
      </c>
      <c r="S129" s="13">
        <v>44043</v>
      </c>
      <c r="T129" s="70" t="s">
        <v>311</v>
      </c>
      <c r="U129" s="72">
        <v>45</v>
      </c>
      <c r="V129" s="330"/>
      <c r="W129" s="330"/>
      <c r="X129" s="1"/>
      <c r="Y129" s="2"/>
      <c r="Z129" s="2"/>
      <c r="AA129" s="2"/>
      <c r="AB129" s="2"/>
      <c r="AC129" s="2"/>
      <c r="AD129" s="2"/>
      <c r="AE129" s="2"/>
    </row>
    <row r="130" spans="1:31" ht="18.75" customHeight="1">
      <c r="A130" s="11">
        <v>14</v>
      </c>
      <c r="B130" s="11" t="s">
        <v>18</v>
      </c>
      <c r="C130" s="11" t="s">
        <v>18</v>
      </c>
      <c r="D130" s="11" t="s">
        <v>142</v>
      </c>
      <c r="E130" s="51" t="s">
        <v>45</v>
      </c>
      <c r="F130" s="51" t="s">
        <v>370</v>
      </c>
      <c r="G130" s="11" t="s">
        <v>257</v>
      </c>
      <c r="H130" s="11" t="s">
        <v>268</v>
      </c>
      <c r="I130" s="11" t="s">
        <v>269</v>
      </c>
      <c r="J130" s="11" t="s">
        <v>269</v>
      </c>
      <c r="K130" s="11" t="s">
        <v>273</v>
      </c>
      <c r="L130" s="12" t="s">
        <v>178</v>
      </c>
      <c r="M130" s="39">
        <v>1112</v>
      </c>
      <c r="N130" s="21" t="str">
        <f>IF(COUNTA(P130)=1,VLOOKUP(A130,'[1]CUSTOS VEICULO-MOTORISTA'!$A$2:$C$17,3,FALSE),"-")</f>
        <v>-</v>
      </c>
      <c r="O130" s="21" t="s">
        <v>558</v>
      </c>
      <c r="P130" s="11"/>
      <c r="Q130" s="12" t="s">
        <v>29</v>
      </c>
      <c r="R130" s="12" t="s">
        <v>57</v>
      </c>
      <c r="S130" s="13">
        <v>44043</v>
      </c>
      <c r="T130" s="70" t="s">
        <v>311</v>
      </c>
      <c r="U130" s="72">
        <v>32</v>
      </c>
      <c r="V130" s="330"/>
      <c r="W130" s="330"/>
      <c r="X130" s="1"/>
      <c r="Y130" s="2"/>
      <c r="Z130" s="2"/>
      <c r="AA130" s="2"/>
      <c r="AB130" s="2"/>
      <c r="AC130" s="2"/>
      <c r="AD130" s="2"/>
      <c r="AE130" s="2"/>
    </row>
    <row r="131" spans="1:31" ht="18.75" customHeight="1">
      <c r="A131" s="11">
        <v>15</v>
      </c>
      <c r="B131" s="11" t="s">
        <v>18</v>
      </c>
      <c r="C131" s="11" t="s">
        <v>18</v>
      </c>
      <c r="D131" s="11" t="s">
        <v>143</v>
      </c>
      <c r="E131" s="51" t="s">
        <v>45</v>
      </c>
      <c r="F131" s="51" t="s">
        <v>370</v>
      </c>
      <c r="G131" s="11" t="s">
        <v>257</v>
      </c>
      <c r="H131" s="11" t="s">
        <v>268</v>
      </c>
      <c r="I131" s="11" t="s">
        <v>349</v>
      </c>
      <c r="J131" s="11" t="s">
        <v>349</v>
      </c>
      <c r="K131" s="11" t="s">
        <v>268</v>
      </c>
      <c r="L131" s="12" t="s">
        <v>178</v>
      </c>
      <c r="M131" s="39">
        <v>1112</v>
      </c>
      <c r="N131" s="21" t="str">
        <f>IF(COUNTA(P131)=1,VLOOKUP(A131,'[1]CUSTOS VEICULO-MOTORISTA'!$A$2:$C$17,3,FALSE),"-")</f>
        <v>-</v>
      </c>
      <c r="O131" s="21" t="s">
        <v>559</v>
      </c>
      <c r="P131" s="11"/>
      <c r="Q131" s="12" t="s">
        <v>29</v>
      </c>
      <c r="R131" s="12" t="s">
        <v>57</v>
      </c>
      <c r="S131" s="13">
        <v>44043</v>
      </c>
      <c r="T131" s="70" t="s">
        <v>311</v>
      </c>
      <c r="U131" s="72">
        <v>16</v>
      </c>
      <c r="V131" s="330"/>
      <c r="W131" s="330"/>
      <c r="X131" s="1"/>
      <c r="Y131" s="2"/>
      <c r="Z131" s="2"/>
      <c r="AA131" s="2"/>
      <c r="AB131" s="2"/>
      <c r="AC131" s="2"/>
      <c r="AD131" s="2"/>
      <c r="AE131" s="2"/>
    </row>
    <row r="132" spans="1:31" ht="18.75" customHeight="1">
      <c r="A132" s="11">
        <v>16</v>
      </c>
      <c r="B132" s="11" t="s">
        <v>18</v>
      </c>
      <c r="C132" s="11" t="s">
        <v>18</v>
      </c>
      <c r="D132" s="11" t="s">
        <v>144</v>
      </c>
      <c r="E132" s="51" t="s">
        <v>45</v>
      </c>
      <c r="F132" s="51" t="s">
        <v>370</v>
      </c>
      <c r="G132" s="11" t="s">
        <v>257</v>
      </c>
      <c r="H132" s="11" t="s">
        <v>268</v>
      </c>
      <c r="I132" s="11" t="s">
        <v>348</v>
      </c>
      <c r="J132" s="11" t="s">
        <v>348</v>
      </c>
      <c r="K132" s="11" t="s">
        <v>273</v>
      </c>
      <c r="L132" s="12" t="s">
        <v>178</v>
      </c>
      <c r="M132" s="39">
        <v>1112</v>
      </c>
      <c r="N132" s="21" t="str">
        <f>IF(COUNTA(P132)=1,VLOOKUP(A132,'[1]CUSTOS VEICULO-MOTORISTA'!$A$2:$C$17,3,FALSE),"-")</f>
        <v>-</v>
      </c>
      <c r="O132" s="21" t="s">
        <v>560</v>
      </c>
      <c r="P132" s="11"/>
      <c r="Q132" s="12" t="s">
        <v>23</v>
      </c>
      <c r="R132" s="12" t="s">
        <v>57</v>
      </c>
      <c r="S132" s="13">
        <v>43468</v>
      </c>
      <c r="T132" s="70" t="s">
        <v>311</v>
      </c>
      <c r="U132" s="72">
        <v>28</v>
      </c>
      <c r="V132" s="330"/>
      <c r="W132" s="330"/>
      <c r="X132" s="1"/>
      <c r="Y132" s="2"/>
      <c r="Z132" s="2"/>
      <c r="AA132" s="2"/>
      <c r="AB132" s="2"/>
      <c r="AC132" s="2"/>
      <c r="AD132" s="2"/>
      <c r="AE132" s="2"/>
    </row>
    <row r="133" spans="1:31" ht="18.75" customHeight="1">
      <c r="A133" s="11">
        <v>17</v>
      </c>
      <c r="B133" s="11" t="s">
        <v>18</v>
      </c>
      <c r="C133" s="11" t="s">
        <v>18</v>
      </c>
      <c r="D133" s="11" t="s">
        <v>145</v>
      </c>
      <c r="E133" s="51" t="s">
        <v>45</v>
      </c>
      <c r="F133" s="51" t="s">
        <v>370</v>
      </c>
      <c r="G133" s="11" t="s">
        <v>257</v>
      </c>
      <c r="H133" s="11" t="s">
        <v>268</v>
      </c>
      <c r="I133" s="11" t="s">
        <v>346</v>
      </c>
      <c r="J133" s="11" t="s">
        <v>346</v>
      </c>
      <c r="K133" s="11" t="s">
        <v>268</v>
      </c>
      <c r="L133" s="12" t="s">
        <v>178</v>
      </c>
      <c r="M133" s="39">
        <v>1112</v>
      </c>
      <c r="N133" s="21" t="str">
        <f>IF(COUNTA(P133)=1,VLOOKUP(A133,'[1]CUSTOS VEICULO-MOTORISTA'!$A$2:$C$17,3,FALSE),"-")</f>
        <v>-</v>
      </c>
      <c r="O133" s="21" t="s">
        <v>561</v>
      </c>
      <c r="P133" s="11"/>
      <c r="Q133" s="12" t="s">
        <v>23</v>
      </c>
      <c r="R133" s="12" t="s">
        <v>57</v>
      </c>
      <c r="S133" s="13">
        <v>43468</v>
      </c>
      <c r="T133" s="70" t="s">
        <v>311</v>
      </c>
      <c r="U133" s="72">
        <v>31</v>
      </c>
      <c r="V133" s="330"/>
      <c r="W133" s="330"/>
      <c r="X133" s="1"/>
      <c r="Y133" s="2"/>
      <c r="Z133" s="2"/>
      <c r="AA133" s="2"/>
      <c r="AB133" s="2"/>
      <c r="AC133" s="2"/>
      <c r="AD133" s="2"/>
      <c r="AE133" s="2"/>
    </row>
    <row r="134" spans="1:31" ht="18.75" customHeight="1">
      <c r="A134" s="11">
        <v>18</v>
      </c>
      <c r="B134" s="11" t="s">
        <v>18</v>
      </c>
      <c r="C134" s="11" t="s">
        <v>18</v>
      </c>
      <c r="D134" s="11" t="s">
        <v>146</v>
      </c>
      <c r="E134" s="51" t="s">
        <v>45</v>
      </c>
      <c r="F134" s="51" t="s">
        <v>370</v>
      </c>
      <c r="G134" s="11" t="s">
        <v>257</v>
      </c>
      <c r="H134" s="11" t="s">
        <v>268</v>
      </c>
      <c r="I134" s="11" t="s">
        <v>349</v>
      </c>
      <c r="J134" s="11" t="s">
        <v>349</v>
      </c>
      <c r="K134" s="11" t="s">
        <v>268</v>
      </c>
      <c r="L134" s="12" t="s">
        <v>178</v>
      </c>
      <c r="M134" s="39">
        <v>1112</v>
      </c>
      <c r="N134" s="21" t="str">
        <f>IF(COUNTA(P134)=1,VLOOKUP(A134,'[1]CUSTOS VEICULO-MOTORISTA'!$A$2:$C$17,3,FALSE),"-")</f>
        <v>-</v>
      </c>
      <c r="O134" s="21" t="s">
        <v>562</v>
      </c>
      <c r="P134" s="11"/>
      <c r="Q134" s="12" t="s">
        <v>23</v>
      </c>
      <c r="R134" s="12" t="s">
        <v>57</v>
      </c>
      <c r="S134" s="13">
        <v>43510</v>
      </c>
      <c r="T134" s="70" t="s">
        <v>311</v>
      </c>
      <c r="U134" s="72">
        <v>20</v>
      </c>
      <c r="V134" s="330"/>
      <c r="W134" s="330"/>
      <c r="X134" s="1"/>
      <c r="Y134" s="2"/>
      <c r="Z134" s="2"/>
      <c r="AA134" s="2"/>
      <c r="AB134" s="2"/>
      <c r="AC134" s="2"/>
      <c r="AD134" s="2"/>
      <c r="AE134" s="2"/>
    </row>
    <row r="135" spans="1:31" ht="18.75" customHeight="1">
      <c r="A135" s="11">
        <v>19</v>
      </c>
      <c r="B135" s="11" t="s">
        <v>18</v>
      </c>
      <c r="C135" s="11" t="s">
        <v>18</v>
      </c>
      <c r="D135" s="11" t="s">
        <v>147</v>
      </c>
      <c r="E135" s="51" t="s">
        <v>45</v>
      </c>
      <c r="F135" s="51" t="s">
        <v>370</v>
      </c>
      <c r="G135" s="11" t="s">
        <v>257</v>
      </c>
      <c r="H135" s="11" t="s">
        <v>268</v>
      </c>
      <c r="I135" s="11" t="s">
        <v>270</v>
      </c>
      <c r="J135" s="11" t="s">
        <v>270</v>
      </c>
      <c r="K135" s="11" t="s">
        <v>273</v>
      </c>
      <c r="L135" s="12" t="s">
        <v>178</v>
      </c>
      <c r="M135" s="39">
        <v>1112</v>
      </c>
      <c r="N135" s="21" t="str">
        <f>IF(COUNTA(P135)=1,VLOOKUP(A135,'[1]CUSTOS VEICULO-MOTORISTA'!$A$2:$C$17,3,FALSE),"-")</f>
        <v>-</v>
      </c>
      <c r="O135" s="21" t="s">
        <v>563</v>
      </c>
      <c r="P135" s="11"/>
      <c r="Q135" s="12" t="s">
        <v>23</v>
      </c>
      <c r="R135" s="12" t="s">
        <v>57</v>
      </c>
      <c r="S135" s="13">
        <v>43468</v>
      </c>
      <c r="T135" s="70" t="s">
        <v>311</v>
      </c>
      <c r="U135" s="72">
        <v>22</v>
      </c>
      <c r="V135" s="330"/>
      <c r="W135" s="330"/>
      <c r="X135" s="1"/>
      <c r="Y135" s="2"/>
      <c r="Z135" s="2"/>
      <c r="AA135" s="2"/>
      <c r="AB135" s="2"/>
      <c r="AC135" s="2"/>
      <c r="AD135" s="2"/>
      <c r="AE135" s="2"/>
    </row>
    <row r="136" spans="1:31" ht="18.75" customHeight="1">
      <c r="A136" s="11">
        <v>20</v>
      </c>
      <c r="B136" s="11" t="s">
        <v>18</v>
      </c>
      <c r="C136" s="11" t="s">
        <v>18</v>
      </c>
      <c r="D136" s="11" t="s">
        <v>148</v>
      </c>
      <c r="E136" s="51" t="s">
        <v>45</v>
      </c>
      <c r="F136" s="51" t="s">
        <v>370</v>
      </c>
      <c r="G136" s="11" t="s">
        <v>257</v>
      </c>
      <c r="H136" s="11" t="s">
        <v>268</v>
      </c>
      <c r="I136" s="11" t="s">
        <v>270</v>
      </c>
      <c r="J136" s="11" t="s">
        <v>270</v>
      </c>
      <c r="K136" s="11" t="s">
        <v>273</v>
      </c>
      <c r="L136" s="12" t="s">
        <v>178</v>
      </c>
      <c r="M136" s="39">
        <v>1112</v>
      </c>
      <c r="N136" s="21" t="str">
        <f>IF(COUNTA(P136)=1,VLOOKUP(A136,'[1]CUSTOS VEICULO-MOTORISTA'!$A$2:$C$17,3,FALSE),"-")</f>
        <v>-</v>
      </c>
      <c r="O136" s="21" t="s">
        <v>564</v>
      </c>
      <c r="P136" s="11"/>
      <c r="Q136" s="12" t="s">
        <v>23</v>
      </c>
      <c r="R136" s="12" t="s">
        <v>57</v>
      </c>
      <c r="S136" s="13">
        <v>43468</v>
      </c>
      <c r="T136" s="70" t="s">
        <v>311</v>
      </c>
      <c r="U136" s="72">
        <v>16</v>
      </c>
      <c r="V136" s="330"/>
      <c r="W136" s="330"/>
      <c r="X136" s="1"/>
      <c r="Y136" s="2"/>
      <c r="Z136" s="2"/>
      <c r="AA136" s="2"/>
      <c r="AB136" s="2"/>
      <c r="AC136" s="2"/>
      <c r="AD136" s="2"/>
      <c r="AE136" s="2"/>
    </row>
    <row r="137" spans="1:31" ht="18.75" customHeight="1">
      <c r="A137" s="11">
        <v>21</v>
      </c>
      <c r="B137" s="11" t="s">
        <v>18</v>
      </c>
      <c r="C137" s="11" t="s">
        <v>18</v>
      </c>
      <c r="D137" s="11" t="s">
        <v>149</v>
      </c>
      <c r="E137" s="51" t="s">
        <v>45</v>
      </c>
      <c r="F137" s="51" t="s">
        <v>370</v>
      </c>
      <c r="G137" s="11" t="s">
        <v>257</v>
      </c>
      <c r="H137" s="11" t="s">
        <v>268</v>
      </c>
      <c r="I137" s="11" t="s">
        <v>348</v>
      </c>
      <c r="J137" s="11" t="s">
        <v>348</v>
      </c>
      <c r="K137" s="11" t="s">
        <v>268</v>
      </c>
      <c r="L137" s="12" t="s">
        <v>178</v>
      </c>
      <c r="M137" s="39">
        <v>1112</v>
      </c>
      <c r="N137" s="21" t="str">
        <f>IF(COUNTA(P137)=1,VLOOKUP(A137,'[1]CUSTOS VEICULO-MOTORISTA'!$A$2:$C$17,3,FALSE),"-")</f>
        <v>-</v>
      </c>
      <c r="O137" s="21" t="s">
        <v>561</v>
      </c>
      <c r="P137" s="11"/>
      <c r="Q137" s="12" t="s">
        <v>23</v>
      </c>
      <c r="R137" s="12" t="s">
        <v>57</v>
      </c>
      <c r="S137" s="13">
        <v>43510</v>
      </c>
      <c r="T137" s="70" t="s">
        <v>311</v>
      </c>
      <c r="U137" s="72">
        <v>22</v>
      </c>
      <c r="V137" s="330"/>
      <c r="W137" s="330"/>
      <c r="X137" s="1"/>
      <c r="Y137" s="2"/>
      <c r="Z137" s="2"/>
      <c r="AA137" s="2"/>
      <c r="AB137" s="2"/>
      <c r="AC137" s="2"/>
      <c r="AD137" s="2"/>
      <c r="AE137" s="2"/>
    </row>
    <row r="138" spans="1:31" ht="18.75" customHeight="1">
      <c r="A138" s="11">
        <v>22</v>
      </c>
      <c r="B138" s="11" t="s">
        <v>18</v>
      </c>
      <c r="C138" s="11" t="s">
        <v>18</v>
      </c>
      <c r="D138" s="11" t="s">
        <v>150</v>
      </c>
      <c r="E138" s="51" t="s">
        <v>45</v>
      </c>
      <c r="F138" s="51" t="s">
        <v>370</v>
      </c>
      <c r="G138" s="11" t="s">
        <v>260</v>
      </c>
      <c r="H138" s="11" t="s">
        <v>264</v>
      </c>
      <c r="I138" s="11" t="s">
        <v>278</v>
      </c>
      <c r="J138" s="11" t="s">
        <v>278</v>
      </c>
      <c r="K138" s="11" t="s">
        <v>273</v>
      </c>
      <c r="L138" s="12" t="s">
        <v>178</v>
      </c>
      <c r="M138" s="39">
        <v>1112</v>
      </c>
      <c r="N138" s="19" t="str">
        <f>IF(COUNTA(P138)=1,VLOOKUP(A138,'[1]CUSTOS VEICULO-MOTORISTA'!$A$2:$C$17,3,FALSE),"-")</f>
        <v>-</v>
      </c>
      <c r="O138" s="19" t="s">
        <v>565</v>
      </c>
      <c r="P138" s="11"/>
      <c r="Q138" s="12" t="s">
        <v>12</v>
      </c>
      <c r="R138" s="12" t="s">
        <v>57</v>
      </c>
      <c r="S138" s="13">
        <v>43277</v>
      </c>
      <c r="T138" s="70" t="s">
        <v>311</v>
      </c>
      <c r="U138" s="72">
        <v>16</v>
      </c>
      <c r="V138" s="330"/>
      <c r="W138" s="330"/>
      <c r="X138" s="1"/>
      <c r="Y138" s="2"/>
      <c r="Z138" s="2"/>
      <c r="AA138" s="2"/>
      <c r="AB138" s="2"/>
      <c r="AC138" s="2"/>
      <c r="AD138" s="2"/>
      <c r="AE138" s="2"/>
    </row>
    <row r="139" spans="1:31" ht="18.75" customHeight="1">
      <c r="A139" s="11">
        <v>23</v>
      </c>
      <c r="B139" s="11" t="s">
        <v>18</v>
      </c>
      <c r="C139" s="11" t="s">
        <v>18</v>
      </c>
      <c r="D139" s="11" t="s">
        <v>151</v>
      </c>
      <c r="E139" s="51" t="s">
        <v>45</v>
      </c>
      <c r="F139" s="51" t="s">
        <v>370</v>
      </c>
      <c r="G139" s="11" t="s">
        <v>260</v>
      </c>
      <c r="H139" s="11" t="s">
        <v>264</v>
      </c>
      <c r="I139" s="11" t="s">
        <v>277</v>
      </c>
      <c r="J139" s="11" t="s">
        <v>277</v>
      </c>
      <c r="K139" s="11" t="s">
        <v>264</v>
      </c>
      <c r="L139" s="12" t="s">
        <v>178</v>
      </c>
      <c r="M139" s="39">
        <v>1112</v>
      </c>
      <c r="N139" s="19" t="str">
        <f>IF(COUNTA(P139)=1,VLOOKUP(A139,'[1]CUSTOS VEICULO-MOTORISTA'!$A$2:$C$17,3,FALSE),"-")</f>
        <v>-</v>
      </c>
      <c r="O139" s="19" t="s">
        <v>566</v>
      </c>
      <c r="P139" s="11"/>
      <c r="Q139" s="12" t="s">
        <v>12</v>
      </c>
      <c r="R139" s="12" t="s">
        <v>57</v>
      </c>
      <c r="S139" s="13">
        <v>43277</v>
      </c>
      <c r="T139" s="70" t="s">
        <v>311</v>
      </c>
      <c r="U139" s="72">
        <v>18</v>
      </c>
      <c r="V139" s="330"/>
      <c r="W139" s="330"/>
      <c r="X139" s="1"/>
      <c r="Y139" s="2"/>
      <c r="Z139" s="2"/>
      <c r="AA139" s="2"/>
      <c r="AB139" s="2"/>
      <c r="AC139" s="2"/>
      <c r="AD139" s="2"/>
      <c r="AE139" s="2"/>
    </row>
    <row r="140" spans="1:31" ht="18.75" customHeight="1">
      <c r="A140" s="11">
        <v>24</v>
      </c>
      <c r="B140" s="11" t="s">
        <v>18</v>
      </c>
      <c r="C140" s="11" t="s">
        <v>18</v>
      </c>
      <c r="D140" s="11" t="s">
        <v>152</v>
      </c>
      <c r="E140" s="51" t="s">
        <v>45</v>
      </c>
      <c r="F140" s="51" t="s">
        <v>370</v>
      </c>
      <c r="G140" s="11" t="s">
        <v>260</v>
      </c>
      <c r="H140" s="11" t="s">
        <v>264</v>
      </c>
      <c r="I140" s="11" t="s">
        <v>276</v>
      </c>
      <c r="J140" s="11" t="s">
        <v>276</v>
      </c>
      <c r="K140" s="11" t="s">
        <v>264</v>
      </c>
      <c r="L140" s="12" t="s">
        <v>178</v>
      </c>
      <c r="M140" s="39">
        <v>1112</v>
      </c>
      <c r="N140" s="19" t="str">
        <f>IF(COUNTA(P140)=1,VLOOKUP(A140,'[1]CUSTOS VEICULO-MOTORISTA'!$A$2:$C$17,3,FALSE),"-")</f>
        <v>-</v>
      </c>
      <c r="O140" s="19" t="s">
        <v>567</v>
      </c>
      <c r="P140" s="11"/>
      <c r="Q140" s="12" t="s">
        <v>35</v>
      </c>
      <c r="R140" s="12" t="s">
        <v>57</v>
      </c>
      <c r="S140" s="13">
        <v>44357</v>
      </c>
      <c r="T140" s="70" t="s">
        <v>311</v>
      </c>
      <c r="U140" s="72">
        <v>14</v>
      </c>
      <c r="V140" s="330"/>
      <c r="W140" s="330"/>
      <c r="X140" s="1"/>
      <c r="Y140" s="2"/>
      <c r="Z140" s="2"/>
      <c r="AA140" s="2"/>
      <c r="AB140" s="2"/>
      <c r="AC140" s="2"/>
      <c r="AD140" s="2"/>
      <c r="AE140" s="2"/>
    </row>
    <row r="141" spans="1:31" ht="18.75" customHeight="1">
      <c r="A141" s="11">
        <v>25</v>
      </c>
      <c r="B141" s="11" t="s">
        <v>18</v>
      </c>
      <c r="C141" s="11" t="s">
        <v>18</v>
      </c>
      <c r="D141" s="11" t="s">
        <v>153</v>
      </c>
      <c r="E141" s="51" t="s">
        <v>45</v>
      </c>
      <c r="F141" s="51" t="s">
        <v>370</v>
      </c>
      <c r="G141" s="11" t="s">
        <v>257</v>
      </c>
      <c r="H141" s="11" t="s">
        <v>264</v>
      </c>
      <c r="I141" s="11" t="s">
        <v>267</v>
      </c>
      <c r="J141" s="11" t="s">
        <v>267</v>
      </c>
      <c r="K141" s="11" t="s">
        <v>264</v>
      </c>
      <c r="L141" s="12" t="s">
        <v>178</v>
      </c>
      <c r="M141" s="39">
        <v>1112</v>
      </c>
      <c r="N141" s="19" t="str">
        <f>IF(COUNTA(P141)=1,VLOOKUP(A141,'[1]CUSTOS VEICULO-MOTORISTA'!$A$2:$C$17,3,FALSE),"-")</f>
        <v>-</v>
      </c>
      <c r="O141" s="19" t="s">
        <v>568</v>
      </c>
      <c r="P141" s="11"/>
      <c r="Q141" s="12" t="s">
        <v>12</v>
      </c>
      <c r="R141" s="12" t="s">
        <v>57</v>
      </c>
      <c r="S141" s="13">
        <v>43361</v>
      </c>
      <c r="T141" s="70" t="s">
        <v>311</v>
      </c>
      <c r="U141" s="72">
        <v>17</v>
      </c>
      <c r="V141" s="330"/>
      <c r="W141" s="330"/>
      <c r="X141" s="1"/>
      <c r="Y141" s="2"/>
      <c r="Z141" s="2"/>
      <c r="AA141" s="2"/>
      <c r="AB141" s="2"/>
      <c r="AC141" s="2"/>
      <c r="AD141" s="2"/>
      <c r="AE141" s="2"/>
    </row>
    <row r="142" spans="1:31" ht="18.75" customHeight="1">
      <c r="A142" s="11">
        <v>26</v>
      </c>
      <c r="B142" s="11" t="s">
        <v>18</v>
      </c>
      <c r="C142" s="11" t="s">
        <v>18</v>
      </c>
      <c r="D142" s="11" t="s">
        <v>154</v>
      </c>
      <c r="E142" s="51" t="s">
        <v>45</v>
      </c>
      <c r="F142" s="51" t="s">
        <v>370</v>
      </c>
      <c r="G142" s="11" t="s">
        <v>257</v>
      </c>
      <c r="H142" s="11" t="s">
        <v>264</v>
      </c>
      <c r="I142" s="11" t="s">
        <v>266</v>
      </c>
      <c r="J142" s="11" t="s">
        <v>266</v>
      </c>
      <c r="K142" s="11" t="s">
        <v>264</v>
      </c>
      <c r="L142" s="12" t="s">
        <v>178</v>
      </c>
      <c r="M142" s="39">
        <v>1112</v>
      </c>
      <c r="N142" s="19" t="str">
        <f>IF(COUNTA(P142)=1,VLOOKUP(A142,'[1]CUSTOS VEICULO-MOTORISTA'!$A$2:$C$17,3,FALSE),"-")</f>
        <v>-</v>
      </c>
      <c r="O142" s="19" t="s">
        <v>569</v>
      </c>
      <c r="P142" s="11"/>
      <c r="Q142" s="12" t="s">
        <v>12</v>
      </c>
      <c r="R142" s="12" t="s">
        <v>57</v>
      </c>
      <c r="S142" s="13">
        <v>43361</v>
      </c>
      <c r="T142" s="70" t="s">
        <v>311</v>
      </c>
      <c r="U142" s="72">
        <v>12</v>
      </c>
      <c r="V142" s="330"/>
      <c r="W142" s="330"/>
      <c r="X142" s="1"/>
      <c r="Y142" s="2"/>
      <c r="Z142" s="2"/>
      <c r="AA142" s="2"/>
      <c r="AB142" s="2"/>
      <c r="AC142" s="2"/>
      <c r="AD142" s="2"/>
      <c r="AE142" s="2"/>
    </row>
    <row r="143" spans="1:31" ht="18.75" customHeight="1">
      <c r="A143" s="11">
        <v>27</v>
      </c>
      <c r="B143" s="11" t="s">
        <v>18</v>
      </c>
      <c r="C143" s="11" t="s">
        <v>18</v>
      </c>
      <c r="D143" s="11" t="s">
        <v>155</v>
      </c>
      <c r="E143" s="51" t="s">
        <v>45</v>
      </c>
      <c r="F143" s="51" t="s">
        <v>370</v>
      </c>
      <c r="G143" s="11" t="s">
        <v>260</v>
      </c>
      <c r="H143" s="11" t="s">
        <v>264</v>
      </c>
      <c r="I143" s="11" t="s">
        <v>352</v>
      </c>
      <c r="J143" s="11" t="s">
        <v>352</v>
      </c>
      <c r="K143" s="11" t="s">
        <v>264</v>
      </c>
      <c r="L143" s="12" t="s">
        <v>178</v>
      </c>
      <c r="M143" s="39">
        <v>1112</v>
      </c>
      <c r="N143" s="19" t="str">
        <f>IF(COUNTA(P143)=1,VLOOKUP(A143,'[1]CUSTOS VEICULO-MOTORISTA'!$A$2:$C$17,3,FALSE),"-")</f>
        <v>-</v>
      </c>
      <c r="O143" s="19" t="s">
        <v>570</v>
      </c>
      <c r="P143" s="11"/>
      <c r="Q143" s="12" t="s">
        <v>12</v>
      </c>
      <c r="R143" s="12" t="s">
        <v>57</v>
      </c>
      <c r="S143" s="13">
        <v>43277</v>
      </c>
      <c r="T143" s="70" t="s">
        <v>311</v>
      </c>
      <c r="U143" s="72">
        <v>12</v>
      </c>
      <c r="V143" s="330"/>
      <c r="W143" s="330"/>
      <c r="X143" s="1"/>
      <c r="Y143" s="2"/>
      <c r="Z143" s="2"/>
      <c r="AA143" s="2"/>
      <c r="AB143" s="2"/>
      <c r="AC143" s="2"/>
      <c r="AD143" s="2"/>
      <c r="AE143" s="2"/>
    </row>
    <row r="144" spans="1:31" ht="18.75" customHeight="1">
      <c r="A144" s="11">
        <v>28</v>
      </c>
      <c r="B144" s="11" t="s">
        <v>18</v>
      </c>
      <c r="C144" s="11" t="s">
        <v>18</v>
      </c>
      <c r="D144" s="11" t="s">
        <v>156</v>
      </c>
      <c r="E144" s="51" t="s">
        <v>45</v>
      </c>
      <c r="F144" s="51" t="s">
        <v>370</v>
      </c>
      <c r="G144" s="11" t="s">
        <v>257</v>
      </c>
      <c r="H144" s="11" t="s">
        <v>264</v>
      </c>
      <c r="I144" s="11" t="s">
        <v>180</v>
      </c>
      <c r="J144" s="11" t="s">
        <v>180</v>
      </c>
      <c r="K144" s="11" t="s">
        <v>264</v>
      </c>
      <c r="L144" s="12" t="s">
        <v>178</v>
      </c>
      <c r="M144" s="39">
        <v>1112</v>
      </c>
      <c r="N144" s="19" t="str">
        <f>IF(COUNTA(P144)=1,VLOOKUP(A144,'[1]CUSTOS VEICULO-MOTORISTA'!$A$2:$C$17,3,FALSE),"-")</f>
        <v>-</v>
      </c>
      <c r="O144" s="19" t="s">
        <v>571</v>
      </c>
      <c r="P144" s="11"/>
      <c r="Q144" s="12" t="s">
        <v>29</v>
      </c>
      <c r="R144" s="12" t="s">
        <v>57</v>
      </c>
      <c r="S144" s="13">
        <v>44357</v>
      </c>
      <c r="T144" s="70" t="s">
        <v>311</v>
      </c>
      <c r="U144" s="72">
        <v>16</v>
      </c>
      <c r="V144" s="330"/>
      <c r="W144" s="330"/>
      <c r="X144" s="1"/>
      <c r="Y144" s="2"/>
      <c r="Z144" s="2"/>
      <c r="AA144" s="2"/>
      <c r="AB144" s="2"/>
      <c r="AC144" s="2"/>
      <c r="AD144" s="2"/>
      <c r="AE144" s="2"/>
    </row>
    <row r="145" spans="1:31" ht="18.75" customHeight="1">
      <c r="A145" s="11">
        <v>29</v>
      </c>
      <c r="B145" s="11" t="s">
        <v>18</v>
      </c>
      <c r="C145" s="11" t="s">
        <v>18</v>
      </c>
      <c r="D145" s="11" t="s">
        <v>157</v>
      </c>
      <c r="E145" s="51" t="s">
        <v>45</v>
      </c>
      <c r="F145" s="51" t="s">
        <v>370</v>
      </c>
      <c r="G145" s="11" t="s">
        <v>257</v>
      </c>
      <c r="H145" s="11" t="s">
        <v>264</v>
      </c>
      <c r="I145" s="11" t="s">
        <v>265</v>
      </c>
      <c r="J145" s="11" t="s">
        <v>265</v>
      </c>
      <c r="K145" s="11" t="s">
        <v>264</v>
      </c>
      <c r="L145" s="12" t="s">
        <v>178</v>
      </c>
      <c r="M145" s="39">
        <v>1112</v>
      </c>
      <c r="N145" s="19" t="str">
        <f>IF(COUNTA(P145)=1,VLOOKUP(A145,'[1]CUSTOS VEICULO-MOTORISTA'!$A$2:$C$17,3,FALSE),"-")</f>
        <v>-</v>
      </c>
      <c r="O145" s="19" t="s">
        <v>569</v>
      </c>
      <c r="P145" s="11"/>
      <c r="Q145" s="12" t="s">
        <v>29</v>
      </c>
      <c r="R145" s="12" t="s">
        <v>57</v>
      </c>
      <c r="S145" s="13">
        <v>44357</v>
      </c>
      <c r="T145" s="70" t="s">
        <v>311</v>
      </c>
      <c r="U145" s="72">
        <v>10</v>
      </c>
      <c r="V145" s="330"/>
      <c r="W145" s="330"/>
      <c r="X145" s="1"/>
      <c r="Y145" s="2"/>
      <c r="Z145" s="2"/>
      <c r="AA145" s="2"/>
      <c r="AB145" s="2"/>
      <c r="AC145" s="2"/>
      <c r="AD145" s="2"/>
      <c r="AE145" s="2"/>
    </row>
    <row r="146" spans="1:31" ht="18.75" customHeight="1">
      <c r="A146" s="11">
        <v>30</v>
      </c>
      <c r="B146" s="11" t="s">
        <v>18</v>
      </c>
      <c r="C146" s="11" t="s">
        <v>18</v>
      </c>
      <c r="D146" s="11" t="s">
        <v>158</v>
      </c>
      <c r="E146" s="51" t="s">
        <v>45</v>
      </c>
      <c r="F146" s="51" t="s">
        <v>370</v>
      </c>
      <c r="G146" s="11" t="s">
        <v>260</v>
      </c>
      <c r="H146" s="11" t="s">
        <v>264</v>
      </c>
      <c r="I146" s="11" t="s">
        <v>353</v>
      </c>
      <c r="J146" s="11" t="s">
        <v>353</v>
      </c>
      <c r="K146" s="11" t="s">
        <v>264</v>
      </c>
      <c r="L146" s="12" t="s">
        <v>178</v>
      </c>
      <c r="M146" s="39">
        <v>1112</v>
      </c>
      <c r="N146" s="19" t="str">
        <f>IF(COUNTA(P146)=1,VLOOKUP(A146,'[1]CUSTOS VEICULO-MOTORISTA'!$A$2:$C$17,3,FALSE),"-")</f>
        <v>-</v>
      </c>
      <c r="O146" s="19" t="s">
        <v>572</v>
      </c>
      <c r="P146" s="11"/>
      <c r="Q146" s="12" t="s">
        <v>35</v>
      </c>
      <c r="R146" s="12" t="s">
        <v>57</v>
      </c>
      <c r="S146" s="13">
        <v>44357</v>
      </c>
      <c r="T146" s="70" t="s">
        <v>311</v>
      </c>
      <c r="U146" s="72">
        <v>10</v>
      </c>
      <c r="V146" s="330"/>
      <c r="W146" s="330"/>
      <c r="X146" s="1"/>
      <c r="Y146" s="2"/>
      <c r="Z146" s="2"/>
      <c r="AA146" s="2"/>
      <c r="AB146" s="2"/>
      <c r="AC146" s="2"/>
      <c r="AD146" s="2"/>
      <c r="AE146" s="2"/>
    </row>
    <row r="147" spans="1:31" ht="18.75" customHeight="1">
      <c r="A147" s="11">
        <v>31</v>
      </c>
      <c r="B147" s="73" t="s">
        <v>18</v>
      </c>
      <c r="C147" s="73" t="s">
        <v>18</v>
      </c>
      <c r="D147" s="73" t="s">
        <v>159</v>
      </c>
      <c r="E147" s="51" t="s">
        <v>45</v>
      </c>
      <c r="F147" s="51" t="s">
        <v>370</v>
      </c>
      <c r="G147" s="73" t="s">
        <v>272</v>
      </c>
      <c r="H147" s="73" t="s">
        <v>371</v>
      </c>
      <c r="I147" s="73" t="s">
        <v>353</v>
      </c>
      <c r="J147" s="73" t="s">
        <v>353</v>
      </c>
      <c r="K147" s="73" t="s">
        <v>371</v>
      </c>
      <c r="L147" s="12" t="s">
        <v>178</v>
      </c>
      <c r="M147" s="39">
        <v>1112</v>
      </c>
      <c r="N147" s="19" t="str">
        <f>IF(COUNTA(P147)=1,VLOOKUP(A147,'[1]CUSTOS VEICULO-MOTORISTA'!$A$2:$C$17,3,FALSE),"-")</f>
        <v>-</v>
      </c>
      <c r="O147" s="19" t="s">
        <v>573</v>
      </c>
      <c r="P147" s="11"/>
      <c r="Q147" s="12" t="s">
        <v>12</v>
      </c>
      <c r="R147" s="12" t="s">
        <v>57</v>
      </c>
      <c r="S147" s="13">
        <v>43277</v>
      </c>
      <c r="T147" s="70" t="s">
        <v>311</v>
      </c>
      <c r="U147" s="72">
        <v>9</v>
      </c>
      <c r="V147" s="330"/>
      <c r="W147" s="330"/>
      <c r="X147" s="1"/>
      <c r="Y147" s="2"/>
      <c r="Z147" s="2"/>
      <c r="AA147" s="2"/>
      <c r="AB147" s="2"/>
      <c r="AC147" s="2"/>
      <c r="AD147" s="2"/>
      <c r="AE147" s="2"/>
    </row>
    <row r="148" spans="1:31" ht="18.75" customHeight="1">
      <c r="A148" s="11">
        <v>32</v>
      </c>
      <c r="B148" s="11" t="s">
        <v>305</v>
      </c>
      <c r="C148" s="11" t="s">
        <v>14</v>
      </c>
      <c r="D148" s="11" t="s">
        <v>204</v>
      </c>
      <c r="E148" s="11" t="s">
        <v>82</v>
      </c>
      <c r="F148" s="11" t="s">
        <v>323</v>
      </c>
      <c r="G148" s="11" t="s">
        <v>323</v>
      </c>
      <c r="H148" s="11" t="s">
        <v>82</v>
      </c>
      <c r="I148" s="11" t="s">
        <v>334</v>
      </c>
      <c r="J148" s="11" t="s">
        <v>334</v>
      </c>
      <c r="K148" s="11" t="s">
        <v>82</v>
      </c>
      <c r="L148" s="12" t="s">
        <v>178</v>
      </c>
      <c r="M148" s="39">
        <v>2255.08</v>
      </c>
      <c r="N148" s="19" t="str">
        <f>IF(COUNTA(P148)=1,VLOOKUP(A148,'[1]CUSTOS VEICULO-MOTORISTA'!$A$2:$C$17,3,FALSE),"-")</f>
        <v>-</v>
      </c>
      <c r="O148" s="19" t="s">
        <v>574</v>
      </c>
      <c r="P148" s="11"/>
      <c r="Q148" s="12" t="s">
        <v>74</v>
      </c>
      <c r="R148" s="12" t="s">
        <v>15</v>
      </c>
      <c r="S148" s="13">
        <v>44925</v>
      </c>
      <c r="T148" s="70" t="s">
        <v>311</v>
      </c>
      <c r="U148" s="72">
        <v>100</v>
      </c>
      <c r="V148" s="330"/>
      <c r="W148" s="330"/>
      <c r="X148" s="1"/>
      <c r="Y148" s="2"/>
      <c r="Z148" s="2"/>
      <c r="AA148" s="2"/>
      <c r="AB148" s="2"/>
      <c r="AC148" s="2"/>
      <c r="AD148" s="2"/>
      <c r="AE148" s="2"/>
    </row>
    <row r="149" spans="1:31" ht="18.75" customHeight="1">
      <c r="A149" s="11">
        <v>33</v>
      </c>
      <c r="B149" s="11" t="s">
        <v>18</v>
      </c>
      <c r="C149" s="11" t="s">
        <v>18</v>
      </c>
      <c r="D149" s="11" t="s">
        <v>160</v>
      </c>
      <c r="E149" s="51" t="s">
        <v>45</v>
      </c>
      <c r="F149" s="51" t="s">
        <v>370</v>
      </c>
      <c r="G149" s="11" t="s">
        <v>257</v>
      </c>
      <c r="H149" s="11" t="s">
        <v>264</v>
      </c>
      <c r="I149" s="11" t="s">
        <v>275</v>
      </c>
      <c r="J149" s="11" t="s">
        <v>275</v>
      </c>
      <c r="K149" s="11" t="s">
        <v>264</v>
      </c>
      <c r="L149" s="12" t="s">
        <v>178</v>
      </c>
      <c r="M149" s="39">
        <v>1112</v>
      </c>
      <c r="N149" s="19" t="str">
        <f>IF(COUNTA(P149)=1,VLOOKUP(A149,'[1]CUSTOS VEICULO-MOTORISTA'!$A$2:$C$17,3,FALSE),"-")</f>
        <v>-</v>
      </c>
      <c r="O149" s="19" t="s">
        <v>569</v>
      </c>
      <c r="P149" s="11"/>
      <c r="Q149" s="12" t="s">
        <v>31</v>
      </c>
      <c r="R149" s="12" t="s">
        <v>57</v>
      </c>
      <c r="S149" s="13">
        <v>43769</v>
      </c>
      <c r="T149" s="70" t="s">
        <v>311</v>
      </c>
      <c r="U149" s="72">
        <v>20</v>
      </c>
      <c r="V149" s="330"/>
      <c r="W149" s="330"/>
      <c r="X149" s="1"/>
      <c r="Y149" s="2"/>
      <c r="Z149" s="2"/>
      <c r="AA149" s="2"/>
      <c r="AB149" s="2"/>
      <c r="AC149" s="2"/>
      <c r="AD149" s="2"/>
      <c r="AE149" s="2"/>
    </row>
    <row r="150" spans="1:31" ht="18.75" customHeight="1">
      <c r="A150" s="11">
        <v>34</v>
      </c>
      <c r="B150" s="11" t="s">
        <v>18</v>
      </c>
      <c r="C150" s="11" t="s">
        <v>18</v>
      </c>
      <c r="D150" s="11" t="s">
        <v>161</v>
      </c>
      <c r="E150" s="51" t="s">
        <v>45</v>
      </c>
      <c r="F150" s="51" t="s">
        <v>370</v>
      </c>
      <c r="G150" s="11" t="s">
        <v>260</v>
      </c>
      <c r="H150" s="11" t="s">
        <v>264</v>
      </c>
      <c r="I150" s="11" t="s">
        <v>354</v>
      </c>
      <c r="J150" s="11" t="s">
        <v>354</v>
      </c>
      <c r="K150" s="11" t="s">
        <v>264</v>
      </c>
      <c r="L150" s="12" t="s">
        <v>178</v>
      </c>
      <c r="M150" s="39">
        <v>1112</v>
      </c>
      <c r="N150" s="19" t="str">
        <f>IF(COUNTA(P150)=1,VLOOKUP(A150,'[1]CUSTOS VEICULO-MOTORISTA'!$A$2:$C$17,3,FALSE),"-")</f>
        <v>-</v>
      </c>
      <c r="O150" s="19" t="s">
        <v>575</v>
      </c>
      <c r="P150" s="11"/>
      <c r="Q150" s="12" t="s">
        <v>29</v>
      </c>
      <c r="R150" s="12" t="s">
        <v>57</v>
      </c>
      <c r="S150" s="13">
        <v>43888</v>
      </c>
      <c r="T150" s="70" t="s">
        <v>311</v>
      </c>
      <c r="U150" s="72">
        <v>25</v>
      </c>
      <c r="V150" s="330"/>
      <c r="W150" s="330"/>
      <c r="X150" s="1"/>
      <c r="Y150" s="2"/>
      <c r="Z150" s="2"/>
      <c r="AA150" s="2"/>
      <c r="AB150" s="2"/>
      <c r="AC150" s="2"/>
      <c r="AD150" s="2"/>
      <c r="AE150" s="2"/>
    </row>
    <row r="151" spans="1:31" ht="18.75" customHeight="1">
      <c r="A151" s="11">
        <v>35</v>
      </c>
      <c r="B151" s="11" t="s">
        <v>18</v>
      </c>
      <c r="C151" s="11" t="s">
        <v>18</v>
      </c>
      <c r="D151" s="11" t="s">
        <v>162</v>
      </c>
      <c r="E151" s="51" t="s">
        <v>45</v>
      </c>
      <c r="F151" s="51" t="s">
        <v>370</v>
      </c>
      <c r="G151" s="11" t="s">
        <v>257</v>
      </c>
      <c r="H151" s="11" t="s">
        <v>264</v>
      </c>
      <c r="I151" s="11" t="s">
        <v>353</v>
      </c>
      <c r="J151" s="11" t="s">
        <v>353</v>
      </c>
      <c r="K151" s="11" t="s">
        <v>363</v>
      </c>
      <c r="L151" s="12" t="s">
        <v>178</v>
      </c>
      <c r="M151" s="39">
        <v>1112</v>
      </c>
      <c r="N151" s="19" t="str">
        <f>IF(COUNTA(P151)=1,VLOOKUP(A151,'[1]CUSTOS VEICULO-MOTORISTA'!$A$2:$C$17,3,FALSE),"-")</f>
        <v>-</v>
      </c>
      <c r="O151" s="19"/>
      <c r="P151" s="11"/>
      <c r="Q151" s="12" t="s">
        <v>12</v>
      </c>
      <c r="R151" s="12" t="s">
        <v>57</v>
      </c>
      <c r="S151" s="13">
        <v>43277</v>
      </c>
      <c r="T151" s="70" t="s">
        <v>311</v>
      </c>
      <c r="U151" s="72">
        <v>30</v>
      </c>
      <c r="V151" s="330"/>
      <c r="W151" s="330"/>
      <c r="X151" s="1"/>
      <c r="Y151" s="2"/>
      <c r="Z151" s="2"/>
      <c r="AA151" s="2"/>
      <c r="AB151" s="2"/>
      <c r="AC151" s="2"/>
      <c r="AD151" s="2"/>
      <c r="AE151" s="2"/>
    </row>
    <row r="152" spans="1:31" ht="18.75" customHeight="1">
      <c r="A152" s="11">
        <v>36</v>
      </c>
      <c r="B152" s="11" t="s">
        <v>18</v>
      </c>
      <c r="C152" s="11" t="s">
        <v>18</v>
      </c>
      <c r="D152" s="11" t="s">
        <v>163</v>
      </c>
      <c r="E152" s="51" t="s">
        <v>45</v>
      </c>
      <c r="F152" s="51" t="s">
        <v>370</v>
      </c>
      <c r="G152" s="12" t="s">
        <v>257</v>
      </c>
      <c r="H152" s="12" t="s">
        <v>262</v>
      </c>
      <c r="I152" s="12" t="s">
        <v>338</v>
      </c>
      <c r="J152" s="12" t="s">
        <v>338</v>
      </c>
      <c r="K152" s="12" t="s">
        <v>992</v>
      </c>
      <c r="L152" s="12" t="s">
        <v>178</v>
      </c>
      <c r="M152" s="39">
        <v>1112</v>
      </c>
      <c r="N152" s="19" t="str">
        <f>IF(COUNTA(P152)=1,VLOOKUP(A152,'[1]CUSTOS VEICULO-MOTORISTA'!$A$2:$C$17,3,FALSE),"-")</f>
        <v>-</v>
      </c>
      <c r="O152" s="19" t="s">
        <v>576</v>
      </c>
      <c r="P152" s="11"/>
      <c r="Q152" s="12" t="s">
        <v>23</v>
      </c>
      <c r="R152" s="12" t="s">
        <v>57</v>
      </c>
      <c r="S152" s="13">
        <v>43510</v>
      </c>
      <c r="T152" s="70" t="s">
        <v>311</v>
      </c>
      <c r="U152" s="72">
        <v>25</v>
      </c>
      <c r="V152" s="330"/>
      <c r="W152" s="330"/>
      <c r="X152" s="1"/>
      <c r="Y152" s="2"/>
      <c r="Z152" s="2"/>
      <c r="AA152" s="2"/>
      <c r="AB152" s="2"/>
      <c r="AC152" s="2"/>
      <c r="AD152" s="2"/>
      <c r="AE152" s="2"/>
    </row>
    <row r="153" spans="1:31" ht="18.75" customHeight="1">
      <c r="A153" s="11">
        <v>37</v>
      </c>
      <c r="B153" s="11" t="s">
        <v>18</v>
      </c>
      <c r="C153" s="11" t="s">
        <v>18</v>
      </c>
      <c r="D153" s="11" t="s">
        <v>164</v>
      </c>
      <c r="E153" s="11" t="s">
        <v>48</v>
      </c>
      <c r="F153" s="11" t="s">
        <v>250</v>
      </c>
      <c r="G153" s="12" t="s">
        <v>185</v>
      </c>
      <c r="H153" s="11" t="s">
        <v>261</v>
      </c>
      <c r="I153" s="11" t="s">
        <v>339</v>
      </c>
      <c r="J153" s="11" t="s">
        <v>339</v>
      </c>
      <c r="K153" s="12" t="s">
        <v>291</v>
      </c>
      <c r="L153" s="12" t="s">
        <v>178</v>
      </c>
      <c r="M153" s="39">
        <v>1112</v>
      </c>
      <c r="N153" s="19" t="str">
        <f>IF(COUNTA(P153)=1,VLOOKUP(A153,'[1]CUSTOS VEICULO-MOTORISTA'!$A$2:$C$17,3,FALSE),"-")</f>
        <v>-</v>
      </c>
      <c r="O153" s="19" t="s">
        <v>498</v>
      </c>
      <c r="P153" s="11"/>
      <c r="Q153" s="12" t="s">
        <v>23</v>
      </c>
      <c r="R153" s="12" t="s">
        <v>57</v>
      </c>
      <c r="S153" s="13">
        <v>43510</v>
      </c>
      <c r="T153" s="70" t="s">
        <v>311</v>
      </c>
      <c r="U153" s="72">
        <v>20</v>
      </c>
      <c r="V153" s="330"/>
      <c r="W153" s="330"/>
      <c r="X153" s="1"/>
      <c r="Y153" s="2"/>
      <c r="Z153" s="2"/>
      <c r="AA153" s="2"/>
      <c r="AB153" s="2"/>
      <c r="AC153" s="2"/>
      <c r="AD153" s="2"/>
      <c r="AE153" s="2"/>
    </row>
    <row r="154" spans="1:31" ht="18.75" customHeight="1">
      <c r="A154" s="11">
        <v>38</v>
      </c>
      <c r="B154" s="11" t="s">
        <v>18</v>
      </c>
      <c r="C154" s="11" t="s">
        <v>18</v>
      </c>
      <c r="D154" s="11" t="s">
        <v>165</v>
      </c>
      <c r="E154" s="51" t="s">
        <v>45</v>
      </c>
      <c r="F154" s="51" t="s">
        <v>370</v>
      </c>
      <c r="G154" s="12" t="s">
        <v>257</v>
      </c>
      <c r="H154" s="12" t="s">
        <v>262</v>
      </c>
      <c r="I154" s="12" t="s">
        <v>263</v>
      </c>
      <c r="J154" s="12" t="s">
        <v>263</v>
      </c>
      <c r="K154" s="12" t="s">
        <v>262</v>
      </c>
      <c r="L154" s="12" t="s">
        <v>178</v>
      </c>
      <c r="M154" s="39">
        <v>1112</v>
      </c>
      <c r="N154" s="19" t="str">
        <f>IF(COUNTA(P154)=1,VLOOKUP(A154,'[1]CUSTOS VEICULO-MOTORISTA'!$A$2:$C$17,3,FALSE),"-")</f>
        <v>-</v>
      </c>
      <c r="O154" s="19" t="s">
        <v>577</v>
      </c>
      <c r="P154" s="11"/>
      <c r="Q154" s="12" t="s">
        <v>25</v>
      </c>
      <c r="R154" s="12" t="s">
        <v>57</v>
      </c>
      <c r="S154" s="13">
        <v>43510</v>
      </c>
      <c r="T154" s="70" t="s">
        <v>311</v>
      </c>
      <c r="U154" s="72">
        <v>20</v>
      </c>
      <c r="V154" s="330"/>
      <c r="W154" s="330"/>
      <c r="X154" s="1"/>
      <c r="Y154" s="2"/>
      <c r="Z154" s="2"/>
      <c r="AA154" s="2"/>
      <c r="AB154" s="2"/>
      <c r="AC154" s="2"/>
      <c r="AD154" s="2"/>
      <c r="AE154" s="2"/>
    </row>
    <row r="155" spans="1:31" ht="18.75" customHeight="1">
      <c r="A155" s="11">
        <v>39</v>
      </c>
      <c r="B155" s="11" t="s">
        <v>18</v>
      </c>
      <c r="C155" s="11" t="s">
        <v>18</v>
      </c>
      <c r="D155" s="11" t="s">
        <v>166</v>
      </c>
      <c r="E155" s="11" t="s">
        <v>48</v>
      </c>
      <c r="F155" s="11" t="s">
        <v>250</v>
      </c>
      <c r="G155" s="12" t="s">
        <v>185</v>
      </c>
      <c r="H155" s="11" t="s">
        <v>261</v>
      </c>
      <c r="I155" s="11" t="s">
        <v>338</v>
      </c>
      <c r="J155" s="11" t="s">
        <v>338</v>
      </c>
      <c r="K155" s="12" t="s">
        <v>291</v>
      </c>
      <c r="L155" s="12" t="s">
        <v>178</v>
      </c>
      <c r="M155" s="39">
        <v>1112</v>
      </c>
      <c r="N155" s="19" t="str">
        <f>IF(COUNTA(P155)=1,VLOOKUP(A155,'[1]CUSTOS VEICULO-MOTORISTA'!$A$2:$C$17,3,FALSE),"-")</f>
        <v>-</v>
      </c>
      <c r="O155" s="19" t="s">
        <v>498</v>
      </c>
      <c r="P155" s="11"/>
      <c r="Q155" s="12" t="s">
        <v>25</v>
      </c>
      <c r="R155" s="12" t="s">
        <v>57</v>
      </c>
      <c r="S155" s="13">
        <v>43510</v>
      </c>
      <c r="T155" s="70" t="s">
        <v>311</v>
      </c>
      <c r="U155" s="72">
        <v>20</v>
      </c>
      <c r="V155" s="330"/>
      <c r="W155" s="330"/>
      <c r="X155" s="1"/>
      <c r="Y155" s="2"/>
      <c r="Z155" s="2"/>
      <c r="AA155" s="2"/>
      <c r="AB155" s="2"/>
      <c r="AC155" s="2"/>
      <c r="AD155" s="2"/>
      <c r="AE155" s="2"/>
    </row>
    <row r="156" spans="1:31" ht="18.75" customHeight="1">
      <c r="A156" s="11">
        <v>40</v>
      </c>
      <c r="B156" s="11" t="s">
        <v>18</v>
      </c>
      <c r="C156" s="11" t="s">
        <v>18</v>
      </c>
      <c r="D156" s="11" t="s">
        <v>167</v>
      </c>
      <c r="E156" s="11" t="s">
        <v>48</v>
      </c>
      <c r="F156" s="11" t="s">
        <v>250</v>
      </c>
      <c r="G156" s="12" t="s">
        <v>185</v>
      </c>
      <c r="H156" s="11" t="s">
        <v>261</v>
      </c>
      <c r="I156" s="11" t="s">
        <v>340</v>
      </c>
      <c r="J156" s="11" t="s">
        <v>340</v>
      </c>
      <c r="K156" s="12" t="s">
        <v>291</v>
      </c>
      <c r="L156" s="12" t="s">
        <v>178</v>
      </c>
      <c r="M156" s="39">
        <v>1112</v>
      </c>
      <c r="N156" s="19" t="str">
        <f>IF(COUNTA(P156)=1,VLOOKUP(A156,'[1]CUSTOS VEICULO-MOTORISTA'!$A$2:$C$17,3,FALSE),"-")</f>
        <v>-</v>
      </c>
      <c r="O156" s="19" t="s">
        <v>498</v>
      </c>
      <c r="P156" s="11"/>
      <c r="Q156" s="12" t="s">
        <v>25</v>
      </c>
      <c r="R156" s="12" t="s">
        <v>57</v>
      </c>
      <c r="S156" s="13">
        <v>43510</v>
      </c>
      <c r="T156" s="70" t="s">
        <v>311</v>
      </c>
      <c r="U156" s="72">
        <v>35</v>
      </c>
      <c r="V156" s="330"/>
      <c r="W156" s="330"/>
      <c r="X156" s="1"/>
      <c r="Y156" s="2"/>
      <c r="Z156" s="2"/>
      <c r="AA156" s="2"/>
      <c r="AB156" s="2"/>
      <c r="AC156" s="2"/>
      <c r="AD156" s="2"/>
      <c r="AE156" s="2"/>
    </row>
    <row r="157" spans="1:31" ht="18.75" customHeight="1">
      <c r="A157" s="11">
        <v>41</v>
      </c>
      <c r="B157" s="11" t="s">
        <v>18</v>
      </c>
      <c r="C157" s="11" t="s">
        <v>18</v>
      </c>
      <c r="D157" s="11" t="s">
        <v>168</v>
      </c>
      <c r="E157" s="51" t="s">
        <v>45</v>
      </c>
      <c r="F157" s="51" t="s">
        <v>370</v>
      </c>
      <c r="G157" s="12" t="s">
        <v>257</v>
      </c>
      <c r="H157" s="12" t="s">
        <v>262</v>
      </c>
      <c r="I157" s="12" t="s">
        <v>180</v>
      </c>
      <c r="J157" s="12" t="s">
        <v>180</v>
      </c>
      <c r="K157" s="12" t="s">
        <v>993</v>
      </c>
      <c r="L157" s="12" t="s">
        <v>178</v>
      </c>
      <c r="M157" s="39">
        <v>1112</v>
      </c>
      <c r="N157" s="19" t="str">
        <f>IF(COUNTA(P157)=1,VLOOKUP(A157,'[1]CUSTOS VEICULO-MOTORISTA'!$A$2:$C$17,3,FALSE),"-")</f>
        <v>-</v>
      </c>
      <c r="O157" s="19" t="s">
        <v>578</v>
      </c>
      <c r="P157" s="11"/>
      <c r="Q157" s="12" t="s">
        <v>23</v>
      </c>
      <c r="R157" s="12" t="s">
        <v>57</v>
      </c>
      <c r="S157" s="13">
        <v>43510</v>
      </c>
      <c r="T157" s="70" t="s">
        <v>311</v>
      </c>
      <c r="U157" s="72">
        <v>30</v>
      </c>
      <c r="V157" s="330"/>
      <c r="W157" s="330"/>
      <c r="X157" s="1"/>
      <c r="Y157" s="2"/>
      <c r="Z157" s="2"/>
      <c r="AA157" s="2"/>
      <c r="AB157" s="2"/>
      <c r="AC157" s="2"/>
      <c r="AD157" s="2"/>
      <c r="AE157" s="2"/>
    </row>
    <row r="158" spans="1:31" ht="18.75" customHeight="1">
      <c r="A158" s="11">
        <v>42</v>
      </c>
      <c r="B158" s="11" t="s">
        <v>18</v>
      </c>
      <c r="C158" s="11" t="s">
        <v>18</v>
      </c>
      <c r="D158" s="11" t="s">
        <v>169</v>
      </c>
      <c r="E158" s="51" t="s">
        <v>45</v>
      </c>
      <c r="F158" s="51" t="s">
        <v>370</v>
      </c>
      <c r="G158" s="12" t="s">
        <v>257</v>
      </c>
      <c r="H158" s="12" t="s">
        <v>262</v>
      </c>
      <c r="I158" s="12" t="s">
        <v>342</v>
      </c>
      <c r="J158" s="12" t="s">
        <v>342</v>
      </c>
      <c r="K158" s="12" t="s">
        <v>262</v>
      </c>
      <c r="L158" s="12" t="s">
        <v>178</v>
      </c>
      <c r="M158" s="39">
        <v>1112</v>
      </c>
      <c r="N158" s="19" t="str">
        <f>IF(COUNTA(P158)=1,VLOOKUP(A158,'[1]CUSTOS VEICULO-MOTORISTA'!$A$2:$C$17,3,FALSE),"-")</f>
        <v>-</v>
      </c>
      <c r="O158" s="19" t="s">
        <v>576</v>
      </c>
      <c r="P158" s="11"/>
      <c r="Q158" s="12" t="s">
        <v>23</v>
      </c>
      <c r="R158" s="12" t="s">
        <v>57</v>
      </c>
      <c r="S158" s="13">
        <v>43510</v>
      </c>
      <c r="T158" s="70" t="s">
        <v>311</v>
      </c>
      <c r="U158" s="72">
        <v>25</v>
      </c>
      <c r="V158" s="330"/>
      <c r="W158" s="330"/>
      <c r="X158" s="1"/>
      <c r="Y158" s="2"/>
      <c r="Z158" s="2"/>
      <c r="AA158" s="2"/>
      <c r="AB158" s="2"/>
      <c r="AC158" s="2"/>
      <c r="AD158" s="2"/>
      <c r="AE158" s="2"/>
    </row>
    <row r="159" spans="1:31" ht="18.75" customHeight="1">
      <c r="A159" s="11">
        <v>43</v>
      </c>
      <c r="B159" s="11" t="s">
        <v>18</v>
      </c>
      <c r="C159" s="11" t="s">
        <v>18</v>
      </c>
      <c r="D159" s="11" t="s">
        <v>170</v>
      </c>
      <c r="E159" s="51" t="s">
        <v>45</v>
      </c>
      <c r="F159" s="51" t="s">
        <v>370</v>
      </c>
      <c r="G159" s="12" t="s">
        <v>257</v>
      </c>
      <c r="H159" s="12" t="s">
        <v>262</v>
      </c>
      <c r="I159" s="12" t="s">
        <v>341</v>
      </c>
      <c r="J159" s="12" t="s">
        <v>341</v>
      </c>
      <c r="K159" s="12" t="s">
        <v>262</v>
      </c>
      <c r="L159" s="12" t="s">
        <v>178</v>
      </c>
      <c r="M159" s="39">
        <v>1112</v>
      </c>
      <c r="N159" s="19" t="str">
        <f>IF(COUNTA(P159)=1,VLOOKUP(A159,'[1]CUSTOS VEICULO-MOTORISTA'!$A$2:$C$17,3,FALSE),"-")</f>
        <v>-</v>
      </c>
      <c r="O159" s="19" t="s">
        <v>578</v>
      </c>
      <c r="P159" s="11"/>
      <c r="Q159" s="12" t="s">
        <v>23</v>
      </c>
      <c r="R159" s="12" t="s">
        <v>57</v>
      </c>
      <c r="S159" s="13">
        <v>43510</v>
      </c>
      <c r="T159" s="70" t="s">
        <v>311</v>
      </c>
      <c r="U159" s="72">
        <v>24</v>
      </c>
      <c r="V159" s="330"/>
      <c r="W159" s="330"/>
      <c r="X159" s="1"/>
      <c r="Y159" s="2"/>
      <c r="Z159" s="2"/>
      <c r="AA159" s="2"/>
      <c r="AB159" s="2"/>
      <c r="AC159" s="2"/>
      <c r="AD159" s="2"/>
      <c r="AE159" s="2"/>
    </row>
    <row r="160" spans="1:31" ht="18.75" customHeight="1">
      <c r="A160" s="11">
        <v>44</v>
      </c>
      <c r="B160" s="11" t="s">
        <v>18</v>
      </c>
      <c r="C160" s="11" t="s">
        <v>18</v>
      </c>
      <c r="D160" s="11" t="s">
        <v>171</v>
      </c>
      <c r="E160" s="51" t="s">
        <v>45</v>
      </c>
      <c r="F160" s="51" t="s">
        <v>370</v>
      </c>
      <c r="G160" s="12" t="s">
        <v>257</v>
      </c>
      <c r="H160" s="12" t="s">
        <v>262</v>
      </c>
      <c r="I160" s="12" t="s">
        <v>340</v>
      </c>
      <c r="J160" s="12" t="s">
        <v>340</v>
      </c>
      <c r="K160" s="12" t="s">
        <v>994</v>
      </c>
      <c r="L160" s="12" t="s">
        <v>178</v>
      </c>
      <c r="M160" s="39">
        <v>1112</v>
      </c>
      <c r="N160" s="19" t="str">
        <f>IF(COUNTA(P160)=1,VLOOKUP(A160,'[1]CUSTOS VEICULO-MOTORISTA'!$A$2:$C$17,3,FALSE),"-")</f>
        <v>-</v>
      </c>
      <c r="O160" s="19" t="s">
        <v>576</v>
      </c>
      <c r="P160" s="11"/>
      <c r="Q160" s="12" t="s">
        <v>31</v>
      </c>
      <c r="R160" s="12" t="s">
        <v>57</v>
      </c>
      <c r="S160" s="13">
        <v>43866</v>
      </c>
      <c r="T160" s="70" t="s">
        <v>311</v>
      </c>
      <c r="U160" s="72">
        <v>35</v>
      </c>
      <c r="V160" s="330"/>
      <c r="W160" s="330"/>
      <c r="X160" s="1"/>
      <c r="Y160" s="2"/>
      <c r="Z160" s="2"/>
      <c r="AA160" s="2"/>
      <c r="AB160" s="2"/>
      <c r="AC160" s="2"/>
      <c r="AD160" s="2"/>
      <c r="AE160" s="2"/>
    </row>
    <row r="161" spans="1:31" s="78" customFormat="1" ht="18.75" customHeight="1">
      <c r="A161" s="73">
        <v>45</v>
      </c>
      <c r="B161" s="73" t="s">
        <v>304</v>
      </c>
      <c r="C161" s="73" t="s">
        <v>295</v>
      </c>
      <c r="D161" s="73" t="s">
        <v>296</v>
      </c>
      <c r="E161" s="51" t="s">
        <v>45</v>
      </c>
      <c r="F161" s="51" t="s">
        <v>252</v>
      </c>
      <c r="G161" s="74" t="s">
        <v>123</v>
      </c>
      <c r="H161" s="74" t="s">
        <v>123</v>
      </c>
      <c r="I161" s="74" t="s">
        <v>334</v>
      </c>
      <c r="J161" s="74" t="s">
        <v>334</v>
      </c>
      <c r="K161" s="74" t="s">
        <v>367</v>
      </c>
      <c r="L161" s="74" t="s">
        <v>178</v>
      </c>
      <c r="M161" s="100">
        <v>2709.09</v>
      </c>
      <c r="N161" s="21"/>
      <c r="O161" s="21" t="s">
        <v>530</v>
      </c>
      <c r="P161" s="73"/>
      <c r="Q161" s="74"/>
      <c r="R161" s="74"/>
      <c r="S161" s="69"/>
      <c r="T161" s="75" t="s">
        <v>311</v>
      </c>
      <c r="U161" s="76">
        <v>150</v>
      </c>
      <c r="V161" s="330"/>
      <c r="W161" s="330"/>
      <c r="X161" s="77"/>
    </row>
    <row r="162" spans="1:31">
      <c r="A162" s="11">
        <v>46</v>
      </c>
      <c r="B162" s="11" t="s">
        <v>18</v>
      </c>
      <c r="C162" s="11" t="s">
        <v>18</v>
      </c>
      <c r="D162" s="11" t="s">
        <v>172</v>
      </c>
      <c r="E162" s="12" t="s">
        <v>45</v>
      </c>
      <c r="F162" s="12" t="s">
        <v>182</v>
      </c>
      <c r="G162" s="11" t="s">
        <v>362</v>
      </c>
      <c r="H162" s="74" t="s">
        <v>244</v>
      </c>
      <c r="I162" s="74" t="s">
        <v>334</v>
      </c>
      <c r="J162" s="74" t="s">
        <v>334</v>
      </c>
      <c r="K162" s="12" t="s">
        <v>239</v>
      </c>
      <c r="L162" s="12" t="s">
        <v>178</v>
      </c>
      <c r="M162" s="39">
        <v>1112</v>
      </c>
      <c r="N162" s="19" t="str">
        <f>IF(COUNTA(P162)=1,VLOOKUP(A162,'[1]CUSTOS VEICULO-MOTORISTA'!$A$2:$C$17,3,FALSE),"-")</f>
        <v>-</v>
      </c>
      <c r="O162" s="19" t="s">
        <v>549</v>
      </c>
      <c r="P162" s="11"/>
      <c r="Q162" s="12" t="s">
        <v>31</v>
      </c>
      <c r="R162" s="12" t="s">
        <v>57</v>
      </c>
      <c r="S162" s="13">
        <v>43866</v>
      </c>
      <c r="T162" s="70" t="s">
        <v>311</v>
      </c>
      <c r="U162" s="72">
        <v>30</v>
      </c>
      <c r="V162" s="330"/>
      <c r="W162" s="330"/>
      <c r="X162" s="1"/>
      <c r="Y162" s="2"/>
      <c r="Z162" s="2"/>
      <c r="AA162" s="2"/>
      <c r="AB162" s="2"/>
      <c r="AC162" s="2"/>
      <c r="AD162" s="2"/>
      <c r="AE162" s="2"/>
    </row>
    <row r="163" spans="1:31">
      <c r="A163" s="11">
        <v>47</v>
      </c>
      <c r="B163" s="11" t="s">
        <v>308</v>
      </c>
      <c r="C163" s="73" t="s">
        <v>33</v>
      </c>
      <c r="D163" s="73" t="s">
        <v>200</v>
      </c>
      <c r="E163" s="51" t="s">
        <v>45</v>
      </c>
      <c r="F163" s="12" t="s">
        <v>182</v>
      </c>
      <c r="G163" s="74" t="s">
        <v>362</v>
      </c>
      <c r="H163" s="74" t="s">
        <v>362</v>
      </c>
      <c r="I163" s="74" t="s">
        <v>334</v>
      </c>
      <c r="J163" s="74" t="s">
        <v>334</v>
      </c>
      <c r="K163" s="74" t="s">
        <v>362</v>
      </c>
      <c r="L163" s="12" t="s">
        <v>178</v>
      </c>
      <c r="M163" s="39">
        <v>4014.33</v>
      </c>
      <c r="N163" s="19" t="str">
        <f>IF(COUNTA(P163)=1,VLOOKUP(A163,'[1]CUSTOS VEICULO-MOTORISTA'!$A$2:$C$17,3,FALSE),"-")</f>
        <v>-</v>
      </c>
      <c r="O163" s="19" t="s">
        <v>372</v>
      </c>
      <c r="P163" s="11"/>
      <c r="Q163" s="12" t="s">
        <v>77</v>
      </c>
      <c r="R163" s="12" t="s">
        <v>15</v>
      </c>
      <c r="S163" s="13">
        <v>44914</v>
      </c>
      <c r="T163" s="70" t="s">
        <v>311</v>
      </c>
      <c r="U163" s="72">
        <v>180</v>
      </c>
      <c r="V163" s="330"/>
      <c r="W163" s="330"/>
      <c r="X163" s="1"/>
      <c r="Y163" s="2"/>
      <c r="Z163" s="2"/>
      <c r="AA163" s="2"/>
      <c r="AB163" s="2"/>
      <c r="AC163" s="2"/>
      <c r="AD163" s="2"/>
      <c r="AE163" s="2"/>
    </row>
    <row r="164" spans="1:31">
      <c r="A164" s="11">
        <v>48</v>
      </c>
      <c r="B164" s="11" t="s">
        <v>308</v>
      </c>
      <c r="C164" s="11" t="s">
        <v>79</v>
      </c>
      <c r="D164" s="11" t="s">
        <v>192</v>
      </c>
      <c r="E164" s="12" t="s">
        <v>80</v>
      </c>
      <c r="F164" s="12" t="s">
        <v>80</v>
      </c>
      <c r="G164" s="12" t="s">
        <v>80</v>
      </c>
      <c r="H164" s="12" t="s">
        <v>80</v>
      </c>
      <c r="I164" s="12" t="s">
        <v>334</v>
      </c>
      <c r="J164" s="12" t="s">
        <v>334</v>
      </c>
      <c r="K164" s="12" t="s">
        <v>80</v>
      </c>
      <c r="L164" s="12" t="s">
        <v>178</v>
      </c>
      <c r="M164" s="39">
        <v>8500</v>
      </c>
      <c r="N164" s="19" t="str">
        <f>IF(COUNTA(P164)=1,VLOOKUP(A164,'[1]CUSTOS VEICULO-MOTORISTA'!$A$2:$C$17,3,FALSE),"-")</f>
        <v>-</v>
      </c>
      <c r="O164" s="19" t="s">
        <v>579</v>
      </c>
      <c r="P164" s="11"/>
      <c r="Q164" s="12" t="s">
        <v>74</v>
      </c>
      <c r="R164" s="12" t="s">
        <v>15</v>
      </c>
      <c r="S164" s="13">
        <v>44844</v>
      </c>
      <c r="T164" s="70" t="s">
        <v>312</v>
      </c>
      <c r="U164" s="72">
        <v>180</v>
      </c>
      <c r="V164" s="330"/>
      <c r="W164" s="330"/>
      <c r="X164" s="1"/>
      <c r="Y164" s="2"/>
      <c r="Z164" s="2"/>
      <c r="AA164" s="2"/>
      <c r="AB164" s="2"/>
      <c r="AC164" s="2"/>
      <c r="AD164" s="2"/>
      <c r="AE164" s="2"/>
    </row>
    <row r="165" spans="1:31">
      <c r="A165" s="11">
        <v>49</v>
      </c>
      <c r="B165" s="11" t="s">
        <v>306</v>
      </c>
      <c r="C165" s="11" t="s">
        <v>81</v>
      </c>
      <c r="D165" s="11" t="s">
        <v>211</v>
      </c>
      <c r="E165" s="12" t="s">
        <v>82</v>
      </c>
      <c r="F165" s="12" t="s">
        <v>82</v>
      </c>
      <c r="G165" s="12" t="s">
        <v>82</v>
      </c>
      <c r="H165" s="12" t="s">
        <v>82</v>
      </c>
      <c r="I165" s="11" t="s">
        <v>334</v>
      </c>
      <c r="J165" s="11" t="s">
        <v>334</v>
      </c>
      <c r="K165" s="12" t="s">
        <v>82</v>
      </c>
      <c r="L165" s="12" t="s">
        <v>178</v>
      </c>
      <c r="M165" s="39">
        <v>4014.33</v>
      </c>
      <c r="N165" s="19" t="str">
        <f>IF(COUNTA(P165)=1,VLOOKUP(A165,'[1]CUSTOS VEICULO-MOTORISTA'!$A$2:$C$17,3,FALSE),"-")</f>
        <v>-</v>
      </c>
      <c r="O165" s="19" t="s">
        <v>580</v>
      </c>
      <c r="P165" s="11"/>
      <c r="Q165" s="12" t="s">
        <v>74</v>
      </c>
      <c r="R165" s="12" t="s">
        <v>15</v>
      </c>
      <c r="S165" s="13">
        <v>44944</v>
      </c>
      <c r="T165" s="70" t="s">
        <v>311</v>
      </c>
      <c r="U165" s="72">
        <v>285</v>
      </c>
      <c r="V165" s="330"/>
      <c r="W165" s="330"/>
      <c r="X165" s="1"/>
      <c r="Y165" s="2"/>
      <c r="Z165" s="2"/>
      <c r="AA165" s="2"/>
      <c r="AB165" s="2"/>
      <c r="AC165" s="2"/>
      <c r="AD165" s="2"/>
      <c r="AE165" s="2"/>
    </row>
    <row r="166" spans="1:31">
      <c r="A166" s="335" t="s">
        <v>46</v>
      </c>
      <c r="B166" s="335"/>
      <c r="C166" s="335"/>
      <c r="D166" s="335"/>
      <c r="E166" s="335"/>
      <c r="F166" s="84"/>
      <c r="G166" s="84"/>
      <c r="H166" s="84"/>
      <c r="I166" s="84"/>
      <c r="J166" s="84"/>
      <c r="K166" s="84"/>
      <c r="L166" s="84" t="s">
        <v>377</v>
      </c>
      <c r="M166" s="88">
        <f>SUM(M117:M165)</f>
        <v>74304.08</v>
      </c>
      <c r="N166" s="40">
        <f>SUM(N117:N165)</f>
        <v>0</v>
      </c>
      <c r="O166" s="20">
        <f>SUM(O117:O160)</f>
        <v>0</v>
      </c>
      <c r="P166" s="20"/>
      <c r="Q166" s="22"/>
      <c r="R166" s="23"/>
      <c r="S166" s="24"/>
      <c r="T166" s="101" t="s">
        <v>376</v>
      </c>
      <c r="U166" s="157">
        <f>SUM(U117:U165)</f>
        <v>2217</v>
      </c>
      <c r="V166" s="309"/>
      <c r="W166" s="331"/>
      <c r="X166" s="1"/>
      <c r="Y166" s="2"/>
      <c r="Z166" s="2"/>
      <c r="AA166" s="2"/>
      <c r="AB166" s="2"/>
      <c r="AC166" s="2"/>
      <c r="AD166" s="2"/>
      <c r="AE166" s="2"/>
    </row>
    <row r="167" spans="1:31" ht="23.25">
      <c r="A167" s="334" t="s">
        <v>47</v>
      </c>
      <c r="B167" s="334"/>
      <c r="C167" s="334"/>
      <c r="D167" s="334"/>
      <c r="E167" s="334"/>
      <c r="F167" s="334"/>
      <c r="G167" s="334"/>
      <c r="H167" s="334"/>
      <c r="I167" s="334"/>
      <c r="J167" s="334"/>
      <c r="K167" s="334"/>
      <c r="L167" s="334"/>
      <c r="M167" s="334"/>
      <c r="N167" s="334"/>
      <c r="O167" s="334"/>
      <c r="P167" s="334"/>
      <c r="Q167" s="334"/>
      <c r="R167" s="334"/>
      <c r="S167" s="334"/>
      <c r="T167" s="334"/>
      <c r="U167" s="334"/>
      <c r="V167" s="86">
        <f>SUM(V3:V166)</f>
        <v>553277.49000000011</v>
      </c>
      <c r="W167" s="68"/>
      <c r="X167" s="2"/>
      <c r="Y167" s="2"/>
      <c r="Z167" s="2"/>
      <c r="AA167" s="2"/>
      <c r="AB167" s="2"/>
      <c r="AC167" s="2"/>
      <c r="AD167" s="2"/>
      <c r="AE167" s="2"/>
    </row>
    <row r="168" spans="1:31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7"/>
      <c r="O168" s="48"/>
      <c r="P168" s="48"/>
      <c r="Q168" s="42"/>
      <c r="R168" s="43"/>
      <c r="S168" s="44"/>
      <c r="T168" s="45"/>
      <c r="U168" s="45"/>
      <c r="V168" s="46"/>
      <c r="W168" s="6"/>
      <c r="X168" s="2"/>
      <c r="Y168" s="2"/>
      <c r="Z168" s="2"/>
      <c r="AA168" s="2"/>
      <c r="AB168" s="2"/>
      <c r="AC168" s="2"/>
      <c r="AD168" s="2"/>
      <c r="AE168" s="2"/>
    </row>
    <row r="169" spans="1:31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7"/>
      <c r="O169" s="48"/>
      <c r="P169" s="48"/>
      <c r="Q169" s="42"/>
      <c r="R169" s="43"/>
      <c r="S169" s="44"/>
      <c r="T169" s="45"/>
      <c r="U169" s="45"/>
      <c r="V169" s="46"/>
      <c r="W169" s="6"/>
      <c r="X169" s="2"/>
      <c r="Y169" s="2"/>
      <c r="Z169" s="2"/>
      <c r="AA169" s="2"/>
      <c r="AB169" s="2"/>
      <c r="AC169" s="2"/>
      <c r="AD169" s="2"/>
      <c r="AE169" s="2"/>
    </row>
    <row r="170" spans="1:31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7"/>
      <c r="O170" s="48"/>
      <c r="P170" s="48"/>
      <c r="Q170" s="42"/>
      <c r="R170" s="43"/>
      <c r="S170" s="44"/>
      <c r="T170" s="45"/>
      <c r="U170" s="45"/>
      <c r="V170" s="46"/>
      <c r="W170" s="6"/>
      <c r="X170" s="2"/>
      <c r="Y170" s="2"/>
      <c r="Z170" s="2"/>
      <c r="AA170" s="2"/>
      <c r="AB170" s="2"/>
      <c r="AC170" s="2"/>
      <c r="AD170" s="2"/>
      <c r="AE170" s="2"/>
    </row>
    <row r="171" spans="1:31" ht="21">
      <c r="A171" s="41"/>
      <c r="B171" s="41"/>
      <c r="C171" s="324"/>
      <c r="D171" s="324"/>
      <c r="E171" s="102"/>
      <c r="F171" s="103"/>
      <c r="G171" s="103"/>
      <c r="H171" s="103"/>
      <c r="I171" s="103"/>
      <c r="J171" s="103"/>
      <c r="K171" s="103"/>
      <c r="L171" s="103"/>
      <c r="M171" s="103"/>
      <c r="N171" s="104"/>
      <c r="O171" s="104"/>
      <c r="P171" s="104"/>
      <c r="Q171" s="105"/>
      <c r="R171" s="106"/>
      <c r="S171" s="107"/>
      <c r="T171" s="116"/>
      <c r="U171" s="45"/>
      <c r="V171" s="46"/>
      <c r="W171" s="67"/>
      <c r="X171" s="2"/>
      <c r="Y171" s="2"/>
      <c r="Z171" s="2"/>
      <c r="AA171" s="2"/>
      <c r="AB171" s="2"/>
      <c r="AC171" s="2"/>
      <c r="AD171" s="2"/>
      <c r="AE171" s="2"/>
    </row>
    <row r="172" spans="1:31">
      <c r="A172" s="55"/>
      <c r="B172" s="55"/>
      <c r="C172" s="103"/>
      <c r="D172" s="103"/>
      <c r="E172" s="117"/>
      <c r="F172" s="108"/>
      <c r="G172" s="109"/>
      <c r="H172" s="109"/>
      <c r="I172" s="109"/>
      <c r="J172" s="109"/>
      <c r="K172" s="127"/>
      <c r="L172" s="109"/>
      <c r="M172" s="109"/>
      <c r="N172" s="110"/>
      <c r="O172" s="110"/>
      <c r="P172" s="110"/>
      <c r="Q172" s="111"/>
      <c r="R172" s="112"/>
      <c r="S172" s="113"/>
      <c r="T172" s="118"/>
      <c r="U172" s="7"/>
      <c r="V172" s="25"/>
      <c r="W172" s="7"/>
      <c r="X172" s="2"/>
      <c r="Y172" s="2"/>
      <c r="Z172" s="2"/>
      <c r="AA172" s="2"/>
      <c r="AB172" s="2"/>
      <c r="AC172" s="2"/>
      <c r="AD172" s="2"/>
      <c r="AE172" s="2"/>
    </row>
    <row r="173" spans="1:31">
      <c r="A173" s="56"/>
      <c r="B173" s="56"/>
      <c r="C173" s="109"/>
      <c r="D173" s="114"/>
      <c r="E173" s="109"/>
      <c r="F173" s="108"/>
      <c r="G173" s="108"/>
      <c r="H173" s="108"/>
      <c r="I173" s="108"/>
      <c r="J173" s="108"/>
      <c r="K173" s="128"/>
      <c r="L173" s="108"/>
      <c r="M173" s="108"/>
      <c r="N173" s="110"/>
      <c r="O173" s="110"/>
      <c r="P173" s="110"/>
      <c r="Q173" s="119"/>
      <c r="R173" s="112"/>
      <c r="S173" s="120"/>
      <c r="T173" s="121"/>
      <c r="U173" s="2"/>
      <c r="V173" s="29"/>
      <c r="W173" s="2"/>
      <c r="X173" s="2"/>
      <c r="Y173" s="2"/>
      <c r="Z173" s="2"/>
      <c r="AA173" s="2"/>
      <c r="AB173" s="2"/>
      <c r="AC173" s="2"/>
      <c r="AD173" s="2"/>
      <c r="AE173" s="2"/>
    </row>
    <row r="174" spans="1:31">
      <c r="A174" s="57"/>
      <c r="B174" s="57"/>
      <c r="C174" s="109"/>
      <c r="D174" s="114"/>
      <c r="E174" s="109"/>
      <c r="F174" s="114"/>
      <c r="G174" s="115"/>
      <c r="H174" s="108"/>
      <c r="I174" s="108"/>
      <c r="J174" s="108"/>
      <c r="K174" s="128"/>
      <c r="L174" s="108"/>
      <c r="M174" s="108"/>
      <c r="N174" s="110"/>
      <c r="O174" s="110"/>
      <c r="P174" s="110"/>
      <c r="Q174" s="122"/>
      <c r="R174" s="123"/>
      <c r="S174" s="124"/>
      <c r="T174" s="121"/>
      <c r="U174" s="2"/>
      <c r="V174" s="29"/>
      <c r="W174" s="2"/>
      <c r="X174" s="2"/>
      <c r="Y174" s="2"/>
      <c r="Z174" s="2"/>
      <c r="AA174" s="2"/>
      <c r="AB174" s="2"/>
      <c r="AC174" s="2"/>
      <c r="AD174" s="2"/>
      <c r="AE174" s="2"/>
    </row>
    <row r="175" spans="1:31">
      <c r="A175" s="56"/>
      <c r="B175" s="56"/>
      <c r="C175" s="114"/>
      <c r="D175" s="114"/>
      <c r="E175" s="114"/>
      <c r="F175" s="114"/>
      <c r="G175" s="115"/>
      <c r="H175" s="103"/>
      <c r="I175" s="103"/>
      <c r="J175" s="103"/>
      <c r="K175" s="103"/>
      <c r="L175" s="103"/>
      <c r="M175" s="103"/>
      <c r="N175" s="125"/>
      <c r="O175" s="118"/>
      <c r="P175" s="118"/>
      <c r="Q175" s="126"/>
      <c r="R175" s="126"/>
      <c r="S175" s="126"/>
      <c r="T175" s="126"/>
      <c r="U175" s="26"/>
      <c r="V175" s="26"/>
      <c r="W175" s="2"/>
      <c r="X175" s="2"/>
      <c r="Y175" s="2"/>
      <c r="Z175" s="2"/>
      <c r="AA175" s="2"/>
      <c r="AB175" s="2"/>
      <c r="AC175" s="2"/>
      <c r="AD175" s="2"/>
      <c r="AE175" s="2"/>
    </row>
    <row r="176" spans="1:31">
      <c r="A176" s="56"/>
      <c r="B176" s="56"/>
      <c r="C176" s="114"/>
      <c r="D176" s="114"/>
      <c r="E176" s="114"/>
      <c r="F176" s="103"/>
      <c r="G176" s="103"/>
      <c r="H176" s="103"/>
      <c r="I176" s="103"/>
      <c r="J176" s="103"/>
      <c r="K176" s="103"/>
      <c r="L176" s="103"/>
      <c r="M176" s="103"/>
      <c r="N176" s="126"/>
      <c r="O176" s="121"/>
      <c r="P176" s="121"/>
      <c r="Q176" s="126"/>
      <c r="R176" s="126"/>
      <c r="S176" s="126"/>
      <c r="T176" s="126"/>
      <c r="U176" s="26"/>
      <c r="V176" s="26"/>
      <c r="W176" s="2"/>
      <c r="X176" s="2"/>
      <c r="Y176" s="2"/>
      <c r="Z176" s="2"/>
      <c r="AA176" s="2"/>
      <c r="AB176" s="2"/>
      <c r="AC176" s="2"/>
      <c r="AD176" s="2"/>
      <c r="AE176" s="2"/>
    </row>
    <row r="177" spans="1:31">
      <c r="A177" s="56"/>
      <c r="B177" s="56"/>
      <c r="C177" s="103" t="s">
        <v>46</v>
      </c>
      <c r="D177" s="103">
        <f>SUM(D173:D176)</f>
        <v>0</v>
      </c>
      <c r="E177" s="57"/>
      <c r="F177" s="54"/>
      <c r="G177" s="54"/>
      <c r="H177" s="54"/>
      <c r="I177" s="54"/>
      <c r="J177" s="54"/>
      <c r="K177" s="54"/>
      <c r="L177" s="54"/>
      <c r="M177" s="54"/>
      <c r="N177" s="26"/>
      <c r="O177" s="2"/>
      <c r="P177" s="2"/>
      <c r="Q177" s="26"/>
      <c r="R177" s="26"/>
      <c r="S177" s="26"/>
      <c r="T177" s="26"/>
      <c r="U177" s="26"/>
      <c r="V177" s="26"/>
      <c r="W177" s="2"/>
      <c r="X177" s="2"/>
      <c r="Y177" s="2"/>
      <c r="Z177" s="2"/>
      <c r="AA177" s="2"/>
      <c r="AB177" s="2"/>
      <c r="AC177" s="2"/>
      <c r="AD177" s="2"/>
      <c r="AE177" s="2"/>
    </row>
    <row r="178" spans="1:31" ht="20.25" customHeight="1">
      <c r="A178" s="58"/>
      <c r="B178" s="58"/>
      <c r="C178" s="65"/>
      <c r="D178" s="66"/>
      <c r="E178" s="57"/>
      <c r="F178" s="54"/>
      <c r="G178" s="54"/>
      <c r="H178" s="54"/>
      <c r="I178" s="54"/>
      <c r="J178" s="54"/>
      <c r="K178" s="54"/>
      <c r="L178" s="54"/>
      <c r="M178" s="54"/>
      <c r="N178" s="37"/>
      <c r="O178" s="2"/>
      <c r="P178" s="2"/>
      <c r="Q178" s="26"/>
      <c r="R178" s="26"/>
      <c r="S178" s="26"/>
      <c r="T178" s="26"/>
      <c r="U178" s="26"/>
      <c r="V178" s="26"/>
      <c r="W178" s="2"/>
      <c r="X178" s="2"/>
      <c r="Y178" s="2"/>
      <c r="Z178" s="2"/>
      <c r="AA178" s="2"/>
      <c r="AB178" s="2"/>
      <c r="AC178" s="2"/>
      <c r="AD178" s="2"/>
      <c r="AE178" s="2"/>
    </row>
    <row r="179" spans="1:31" ht="18.75" customHeight="1">
      <c r="A179" s="58"/>
      <c r="B179" s="58"/>
      <c r="C179" s="65"/>
      <c r="D179" s="66"/>
      <c r="E179" s="57"/>
      <c r="F179" s="54"/>
      <c r="G179" s="54"/>
      <c r="H179" s="54"/>
      <c r="I179" s="54"/>
      <c r="J179" s="54"/>
      <c r="K179" s="54"/>
      <c r="L179" s="54"/>
      <c r="M179" s="54"/>
      <c r="N179" s="26"/>
      <c r="O179" s="2"/>
      <c r="P179" s="2"/>
      <c r="Q179" s="26"/>
      <c r="R179" s="26"/>
      <c r="S179" s="26"/>
      <c r="T179" s="2"/>
      <c r="U179" s="2"/>
      <c r="V179" s="29"/>
      <c r="W179" s="2"/>
      <c r="X179" s="2"/>
      <c r="Y179" s="2"/>
      <c r="Z179" s="2"/>
      <c r="AA179" s="2"/>
      <c r="AB179" s="2"/>
      <c r="AC179" s="2"/>
      <c r="AD179" s="2"/>
      <c r="AE179" s="2"/>
    </row>
    <row r="180" spans="1:31" ht="21.75" customHeight="1">
      <c r="A180" s="56"/>
      <c r="B180" s="56"/>
      <c r="C180" s="64"/>
      <c r="D180" s="64"/>
      <c r="E180" s="57"/>
      <c r="F180" s="54"/>
      <c r="G180" s="54"/>
      <c r="H180" s="54"/>
      <c r="I180" s="54"/>
      <c r="J180" s="54"/>
      <c r="K180" s="54"/>
      <c r="L180" s="54"/>
      <c r="M180" s="54"/>
      <c r="N180" s="26"/>
      <c r="O180" s="2"/>
      <c r="P180" s="2"/>
      <c r="Q180" s="26"/>
      <c r="R180" s="27"/>
      <c r="S180" s="28"/>
      <c r="T180" s="2"/>
      <c r="U180" s="2"/>
      <c r="V180" s="29"/>
      <c r="W180" s="2"/>
      <c r="X180" s="2"/>
      <c r="Y180" s="2"/>
      <c r="Z180" s="2"/>
      <c r="AA180" s="2"/>
      <c r="AB180" s="2"/>
      <c r="AC180" s="2"/>
      <c r="AD180" s="2"/>
      <c r="AE180" s="2"/>
    </row>
    <row r="181" spans="1:31" ht="18.75" customHeight="1">
      <c r="A181" s="56"/>
      <c r="B181" s="56"/>
      <c r="C181" s="56"/>
      <c r="D181" s="56"/>
      <c r="E181" s="57"/>
      <c r="F181" s="54"/>
      <c r="G181" s="54"/>
      <c r="H181" s="54"/>
      <c r="I181" s="54"/>
      <c r="J181" s="54"/>
      <c r="K181" s="54"/>
      <c r="L181" s="54"/>
      <c r="M181" s="54"/>
      <c r="N181" s="26"/>
      <c r="O181" s="2"/>
      <c r="P181" s="2"/>
      <c r="Q181" s="26"/>
      <c r="R181" s="27"/>
      <c r="S181" s="28"/>
      <c r="T181" s="2"/>
      <c r="U181" s="2"/>
      <c r="V181" s="29"/>
      <c r="W181" s="2"/>
      <c r="X181" s="2"/>
      <c r="Y181" s="2"/>
      <c r="Z181" s="2"/>
      <c r="AA181" s="2"/>
      <c r="AB181" s="2"/>
      <c r="AC181" s="2"/>
      <c r="AD181" s="2"/>
      <c r="AE181" s="2"/>
    </row>
    <row r="182" spans="1:3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26"/>
      <c r="O182" s="2"/>
      <c r="P182" s="2"/>
      <c r="Q182" s="26"/>
      <c r="R182" s="27"/>
      <c r="S182" s="28"/>
      <c r="T182" s="2"/>
      <c r="U182" s="2"/>
      <c r="V182" s="29"/>
      <c r="W182" s="2"/>
      <c r="X182" s="2"/>
      <c r="Y182" s="2"/>
      <c r="Z182" s="2"/>
      <c r="AA182" s="2"/>
      <c r="AB182" s="2"/>
      <c r="AC182" s="2"/>
      <c r="AD182" s="2"/>
      <c r="AE182" s="2"/>
    </row>
    <row r="183" spans="1:31" ht="23.25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1"/>
      <c r="O183" s="4"/>
      <c r="P183" s="4"/>
      <c r="Q183" s="26"/>
      <c r="R183" s="27"/>
      <c r="S183" s="28"/>
      <c r="T183" s="2"/>
      <c r="U183" s="2"/>
      <c r="V183" s="29"/>
      <c r="W183" s="2"/>
      <c r="X183" s="2"/>
      <c r="Y183" s="2"/>
      <c r="Z183" s="2"/>
      <c r="AA183" s="2"/>
      <c r="AB183" s="2"/>
      <c r="AC183" s="2"/>
      <c r="AD183" s="2"/>
      <c r="AE183" s="2"/>
    </row>
    <row r="184" spans="1:31" ht="15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1"/>
      <c r="O184" s="4"/>
      <c r="P184" s="4"/>
      <c r="Q184" s="26"/>
      <c r="R184" s="27"/>
      <c r="S184" s="28"/>
      <c r="T184" s="2"/>
      <c r="U184" s="2"/>
      <c r="V184" s="29"/>
      <c r="W184" s="2"/>
      <c r="X184" s="2"/>
      <c r="Y184" s="2"/>
      <c r="Z184" s="2"/>
      <c r="AA184" s="2"/>
      <c r="AB184" s="2"/>
      <c r="AC184" s="2"/>
      <c r="AD184" s="2"/>
      <c r="AE184" s="2"/>
    </row>
    <row r="185" spans="1:31" ht="19.5" customHeight="1">
      <c r="A185" s="14"/>
      <c r="B185" s="2"/>
      <c r="C185" s="32"/>
      <c r="D185" s="59"/>
      <c r="E185" s="60"/>
      <c r="F185" s="60"/>
      <c r="G185" s="60"/>
      <c r="H185" s="60"/>
      <c r="I185" s="60"/>
      <c r="J185" s="60"/>
      <c r="K185" s="60"/>
      <c r="L185" s="60"/>
      <c r="M185" s="60"/>
      <c r="N185" s="61"/>
      <c r="O185" s="62"/>
      <c r="P185" s="62"/>
      <c r="Q185" s="33"/>
      <c r="R185" s="27"/>
      <c r="S185" s="28"/>
      <c r="T185" s="2"/>
      <c r="U185" s="2"/>
      <c r="V185" s="29"/>
      <c r="W185" s="2"/>
      <c r="X185" s="2"/>
      <c r="Y185" s="2"/>
      <c r="Z185" s="2"/>
      <c r="AA185" s="2"/>
      <c r="AB185" s="2"/>
      <c r="AC185" s="2"/>
      <c r="AD185" s="2"/>
      <c r="AE185" s="2"/>
    </row>
    <row r="186" spans="1:31">
      <c r="A186" s="2"/>
      <c r="B186" s="14"/>
      <c r="C186" s="14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33"/>
      <c r="R186" s="27"/>
      <c r="S186" s="28"/>
      <c r="T186" s="26"/>
      <c r="U186" s="2"/>
      <c r="V186" s="29"/>
      <c r="W186" s="2"/>
      <c r="X186" s="2"/>
      <c r="Y186" s="2"/>
      <c r="Z186" s="2"/>
      <c r="AA186" s="2"/>
      <c r="AB186" s="2"/>
      <c r="AC186" s="2"/>
      <c r="AD186" s="2"/>
      <c r="AE186" s="2"/>
    </row>
    <row r="187" spans="1:31">
      <c r="A187" s="2"/>
      <c r="B187" s="14"/>
      <c r="C187" s="14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2"/>
      <c r="O187" s="2"/>
      <c r="P187" s="2"/>
      <c r="Q187" s="26"/>
      <c r="R187" s="27"/>
      <c r="S187" s="27"/>
      <c r="T187" s="26"/>
      <c r="U187" s="2"/>
      <c r="V187" s="29"/>
      <c r="W187" s="2"/>
      <c r="X187" s="2"/>
      <c r="Y187" s="2"/>
      <c r="Z187" s="2"/>
      <c r="AA187" s="2"/>
      <c r="AB187" s="2"/>
      <c r="AC187" s="2"/>
      <c r="AD187" s="2"/>
      <c r="AE187" s="2"/>
    </row>
    <row r="188" spans="1:31">
      <c r="A188" s="2"/>
      <c r="B188" s="14"/>
      <c r="C188" s="14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2"/>
      <c r="O188" s="2"/>
      <c r="P188" s="2"/>
      <c r="Q188" s="2"/>
      <c r="R188" s="27"/>
      <c r="S188" s="27"/>
      <c r="T188" s="26"/>
      <c r="U188" s="2"/>
      <c r="V188" s="29"/>
      <c r="W188" s="2"/>
      <c r="X188" s="2"/>
      <c r="Y188" s="2"/>
      <c r="Z188" s="2"/>
      <c r="AA188" s="2"/>
      <c r="AB188" s="2"/>
      <c r="AC188" s="2"/>
      <c r="AD188" s="2"/>
      <c r="AE188" s="2"/>
    </row>
    <row r="189" spans="1:31">
      <c r="A189" s="2"/>
      <c r="B189" s="14"/>
      <c r="C189" s="14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2"/>
      <c r="O189" s="2"/>
      <c r="P189" s="2"/>
      <c r="Q189" s="2"/>
      <c r="R189" s="27"/>
      <c r="S189" s="27"/>
      <c r="T189" s="33"/>
      <c r="U189" s="2"/>
      <c r="V189" s="29"/>
      <c r="W189" s="2"/>
      <c r="X189" s="2"/>
      <c r="Y189" s="2"/>
      <c r="Z189" s="2"/>
      <c r="AA189" s="2"/>
      <c r="AB189" s="2"/>
      <c r="AC189" s="2"/>
      <c r="AD189" s="2"/>
      <c r="AE189" s="2"/>
    </row>
    <row r="190" spans="1:31">
      <c r="A190" s="2"/>
      <c r="B190" s="14"/>
      <c r="C190" s="14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7"/>
      <c r="S190" s="27"/>
      <c r="T190" s="33"/>
      <c r="U190" s="2"/>
      <c r="V190" s="29"/>
      <c r="W190" s="2"/>
      <c r="X190" s="2"/>
      <c r="Y190" s="2"/>
      <c r="Z190" s="2"/>
      <c r="AA190" s="2"/>
      <c r="AB190" s="2"/>
      <c r="AC190" s="2"/>
      <c r="AD190" s="2"/>
      <c r="AE190" s="2"/>
    </row>
    <row r="191" spans="1:31">
      <c r="A191" s="2"/>
      <c r="B191" s="14"/>
      <c r="C191" s="14"/>
      <c r="F191" s="38"/>
      <c r="G191" s="38"/>
      <c r="H191" s="38"/>
      <c r="I191" s="38"/>
      <c r="J191" s="38"/>
      <c r="K191" s="38"/>
      <c r="L191" s="38"/>
      <c r="M191" s="38"/>
      <c r="N191" s="2"/>
      <c r="O191" s="2"/>
      <c r="P191" s="2"/>
      <c r="Q191" s="2"/>
      <c r="R191" s="27"/>
      <c r="S191" s="27"/>
      <c r="T191" s="33"/>
      <c r="U191" s="2"/>
      <c r="V191" s="29"/>
      <c r="W191" s="2"/>
      <c r="X191" s="2"/>
      <c r="Y191" s="2"/>
      <c r="Z191" s="2"/>
      <c r="AA191" s="2"/>
      <c r="AB191" s="2"/>
      <c r="AC191" s="2"/>
      <c r="AD191" s="2"/>
      <c r="AE191" s="2"/>
    </row>
    <row r="192" spans="1:31">
      <c r="A192" s="2"/>
      <c r="B192" s="14"/>
      <c r="C192" s="14"/>
      <c r="F192" s="38"/>
      <c r="G192" s="38"/>
      <c r="H192" s="38"/>
      <c r="I192" s="38"/>
      <c r="J192" s="38"/>
      <c r="K192" s="38"/>
      <c r="L192" s="38"/>
      <c r="M192" s="38"/>
      <c r="N192" s="2"/>
      <c r="O192" s="2"/>
      <c r="P192" s="2"/>
      <c r="Q192" s="2"/>
      <c r="R192" s="27"/>
      <c r="S192" s="27"/>
      <c r="T192" s="33"/>
      <c r="U192" s="2"/>
      <c r="V192" s="29"/>
      <c r="W192" s="2"/>
      <c r="X192" s="2"/>
      <c r="Y192" s="2"/>
      <c r="Z192" s="2"/>
      <c r="AA192" s="2"/>
      <c r="AB192" s="2"/>
      <c r="AC192" s="2"/>
      <c r="AD192" s="2"/>
      <c r="AE192" s="2"/>
    </row>
    <row r="193" spans="1:31">
      <c r="A193" s="2"/>
      <c r="B193" s="14"/>
      <c r="C193" s="14"/>
      <c r="F193" s="38"/>
      <c r="G193" s="38"/>
      <c r="H193" s="38"/>
      <c r="I193" s="38"/>
      <c r="J193" s="38"/>
      <c r="K193" s="38"/>
      <c r="L193" s="38"/>
      <c r="M193" s="38"/>
      <c r="N193" s="2"/>
      <c r="O193" s="2"/>
      <c r="P193" s="2"/>
      <c r="T193" s="33"/>
      <c r="U193" s="2"/>
      <c r="V193" s="29"/>
      <c r="W193" s="2"/>
      <c r="X193" s="2"/>
      <c r="Y193" s="2"/>
      <c r="Z193" s="2"/>
      <c r="AA193" s="2"/>
      <c r="AB193" s="2"/>
      <c r="AC193" s="2"/>
      <c r="AD193" s="2"/>
      <c r="AE193" s="2"/>
    </row>
    <row r="194" spans="1:31">
      <c r="A194" s="2"/>
      <c r="B194" s="14"/>
      <c r="C194" s="14"/>
      <c r="F194" s="38"/>
      <c r="G194" s="38"/>
      <c r="H194" s="38"/>
      <c r="I194" s="38"/>
      <c r="J194" s="38"/>
      <c r="K194" s="38"/>
      <c r="L194" s="38"/>
      <c r="M194" s="38"/>
      <c r="N194" s="2"/>
      <c r="O194" s="14"/>
      <c r="P194" s="14"/>
      <c r="T194" s="33"/>
      <c r="U194" s="2"/>
      <c r="V194" s="29"/>
      <c r="W194" s="2"/>
      <c r="X194" s="2"/>
      <c r="Y194" s="2"/>
      <c r="Z194" s="2"/>
      <c r="AA194" s="2"/>
      <c r="AB194" s="2"/>
      <c r="AC194" s="2"/>
      <c r="AD194" s="2"/>
      <c r="AE194" s="2"/>
    </row>
    <row r="195" spans="1:3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T195" s="26"/>
      <c r="U195" s="2"/>
      <c r="V195" s="29"/>
      <c r="W195" s="2"/>
      <c r="X195" s="2"/>
      <c r="Y195" s="2"/>
      <c r="Z195" s="2"/>
      <c r="AA195" s="2"/>
      <c r="AB195" s="2"/>
      <c r="AC195" s="2"/>
      <c r="AD195" s="2"/>
      <c r="AE195" s="2"/>
    </row>
    <row r="196" spans="1:3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T196" s="26"/>
      <c r="U196" s="2"/>
      <c r="V196" s="29"/>
      <c r="W196" s="2"/>
      <c r="X196" s="2"/>
      <c r="Y196" s="2"/>
      <c r="Z196" s="2"/>
      <c r="AA196" s="2"/>
      <c r="AB196" s="2"/>
      <c r="AC196" s="2"/>
      <c r="AD196" s="2"/>
      <c r="AE196" s="2"/>
    </row>
    <row r="197" spans="1:3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T197" s="26"/>
      <c r="U197" s="2"/>
      <c r="V197" s="29"/>
      <c r="W197" s="2"/>
      <c r="X197" s="2"/>
      <c r="Y197" s="2"/>
      <c r="Z197" s="2"/>
      <c r="AA197" s="2"/>
      <c r="AB197" s="2"/>
      <c r="AC197" s="2"/>
      <c r="AD197" s="2"/>
      <c r="AE197" s="2"/>
    </row>
    <row r="198" spans="1:3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T198" s="26"/>
      <c r="U198" s="2"/>
      <c r="V198" s="29"/>
      <c r="W198" s="2"/>
      <c r="X198" s="2"/>
      <c r="Y198" s="2"/>
      <c r="Z198" s="2"/>
      <c r="AA198" s="2"/>
      <c r="AB198" s="2"/>
      <c r="AC198" s="2"/>
      <c r="AD198" s="2"/>
      <c r="AE198" s="2"/>
    </row>
    <row r="199" spans="1:3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T199" s="26"/>
      <c r="U199" s="2"/>
      <c r="V199" s="29"/>
      <c r="W199" s="2"/>
      <c r="X199" s="2"/>
      <c r="Y199" s="2"/>
      <c r="Z199" s="2"/>
      <c r="AA199" s="2"/>
      <c r="AB199" s="2"/>
      <c r="AC199" s="2"/>
      <c r="AD199" s="2"/>
      <c r="AE199" s="2"/>
    </row>
    <row r="200" spans="1:3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T200" s="26"/>
      <c r="U200" s="2"/>
      <c r="V200" s="29"/>
      <c r="W200" s="2"/>
      <c r="X200" s="2"/>
      <c r="Y200" s="2"/>
      <c r="Z200" s="2"/>
      <c r="AA200" s="2"/>
      <c r="AB200" s="2"/>
      <c r="AC200" s="2"/>
      <c r="AD200" s="2"/>
      <c r="AE200" s="2"/>
    </row>
    <row r="201" spans="1:3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T201" s="26"/>
      <c r="U201" s="2"/>
      <c r="V201" s="29"/>
      <c r="W201" s="2"/>
      <c r="X201" s="2"/>
      <c r="Y201" s="2"/>
      <c r="Z201" s="2"/>
      <c r="AA201" s="2"/>
      <c r="AB201" s="2"/>
      <c r="AC201" s="2"/>
      <c r="AD201" s="2"/>
      <c r="AE201" s="2"/>
    </row>
    <row r="202" spans="1:3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T202" s="26"/>
      <c r="U202" s="2"/>
      <c r="V202" s="29"/>
      <c r="W202" s="2"/>
      <c r="X202" s="2"/>
      <c r="Y202" s="2"/>
      <c r="Z202" s="2"/>
      <c r="AA202" s="2"/>
      <c r="AB202" s="2"/>
      <c r="AC202" s="2"/>
      <c r="AD202" s="2"/>
      <c r="AE202" s="2"/>
    </row>
    <row r="203" spans="1:3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T203" s="26"/>
      <c r="U203" s="2"/>
      <c r="V203" s="29"/>
      <c r="W203" s="2"/>
      <c r="X203" s="2"/>
      <c r="Y203" s="2"/>
      <c r="Z203" s="2"/>
      <c r="AA203" s="2"/>
      <c r="AB203" s="2"/>
      <c r="AC203" s="2"/>
      <c r="AD203" s="2"/>
      <c r="AE203" s="2"/>
    </row>
    <row r="204" spans="1:3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T204" s="26"/>
      <c r="U204" s="2"/>
      <c r="V204" s="29"/>
      <c r="W204" s="2"/>
      <c r="X204" s="2"/>
      <c r="Y204" s="2"/>
      <c r="Z204" s="2"/>
      <c r="AA204" s="2"/>
      <c r="AB204" s="2"/>
      <c r="AC204" s="2"/>
      <c r="AD204" s="2"/>
      <c r="AE204" s="2"/>
    </row>
    <row r="205" spans="1:3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T205" s="26"/>
      <c r="U205" s="2"/>
      <c r="V205" s="29"/>
      <c r="W205" s="2"/>
      <c r="X205" s="2"/>
      <c r="Y205" s="2"/>
      <c r="Z205" s="2"/>
      <c r="AA205" s="2"/>
      <c r="AB205" s="2"/>
      <c r="AC205" s="2"/>
      <c r="AD205" s="2"/>
      <c r="AE205" s="2"/>
    </row>
    <row r="206" spans="1:3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T206" s="26"/>
      <c r="U206" s="2"/>
      <c r="V206" s="29"/>
      <c r="W206" s="2"/>
      <c r="X206" s="2"/>
      <c r="Y206" s="2"/>
      <c r="Z206" s="2"/>
      <c r="AA206" s="2"/>
      <c r="AB206" s="2"/>
      <c r="AC206" s="2"/>
      <c r="AD206" s="2"/>
      <c r="AE206" s="2"/>
    </row>
    <row r="207" spans="1:3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T207" s="26"/>
      <c r="U207" s="2"/>
      <c r="V207" s="29"/>
      <c r="W207" s="2"/>
      <c r="X207" s="2"/>
      <c r="Y207" s="2"/>
      <c r="Z207" s="2"/>
      <c r="AA207" s="2"/>
      <c r="AB207" s="2"/>
      <c r="AC207" s="2"/>
      <c r="AD207" s="2"/>
      <c r="AE207" s="2"/>
    </row>
    <row r="208" spans="1:3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T208" s="26"/>
      <c r="U208" s="2"/>
      <c r="V208" s="29"/>
      <c r="W208" s="2"/>
      <c r="X208" s="2"/>
      <c r="Y208" s="2"/>
      <c r="Z208" s="2"/>
      <c r="AA208" s="2"/>
      <c r="AB208" s="2"/>
      <c r="AC208" s="2"/>
      <c r="AD208" s="2"/>
      <c r="AE208" s="2"/>
    </row>
  </sheetData>
  <autoFilter ref="A2:W167"/>
  <mergeCells count="42">
    <mergeCell ref="A1:V1"/>
    <mergeCell ref="V9:V19"/>
    <mergeCell ref="V81:V87"/>
    <mergeCell ref="V88:V99"/>
    <mergeCell ref="V100:V116"/>
    <mergeCell ref="V117:V166"/>
    <mergeCell ref="A167:U167"/>
    <mergeCell ref="V3:V8"/>
    <mergeCell ref="V21:V38"/>
    <mergeCell ref="V39:V49"/>
    <mergeCell ref="V50:V63"/>
    <mergeCell ref="V64:V80"/>
    <mergeCell ref="A166:E166"/>
    <mergeCell ref="C171:D171"/>
    <mergeCell ref="X29:Y29"/>
    <mergeCell ref="X30:Y30"/>
    <mergeCell ref="X43:Y43"/>
    <mergeCell ref="X37:Y37"/>
    <mergeCell ref="A38:E38"/>
    <mergeCell ref="X38:Y38"/>
    <mergeCell ref="X39:Y39"/>
    <mergeCell ref="X40:Y40"/>
    <mergeCell ref="W39:W49"/>
    <mergeCell ref="X44:Y44"/>
    <mergeCell ref="X46:Y46"/>
    <mergeCell ref="W100:W116"/>
    <mergeCell ref="W117:W166"/>
    <mergeCell ref="W50:W63"/>
    <mergeCell ref="W64:W80"/>
    <mergeCell ref="X25:AH25"/>
    <mergeCell ref="X26:Y27"/>
    <mergeCell ref="Z26:AH26"/>
    <mergeCell ref="X28:Y28"/>
    <mergeCell ref="W3:W8"/>
    <mergeCell ref="W21:W38"/>
    <mergeCell ref="W81:W87"/>
    <mergeCell ref="W88:W99"/>
    <mergeCell ref="A116:E116"/>
    <mergeCell ref="A63:E63"/>
    <mergeCell ref="A80:E80"/>
    <mergeCell ref="A87:E87"/>
    <mergeCell ref="A99:E99"/>
  </mergeCells>
  <phoneticPr fontId="20" type="noConversion"/>
  <conditionalFormatting sqref="B115">
    <cfRule type="cellIs" dxfId="20" priority="53" operator="equal">
      <formula>""</formula>
    </cfRule>
  </conditionalFormatting>
  <conditionalFormatting sqref="M98:N98">
    <cfRule type="cellIs" dxfId="19" priority="25" operator="equal">
      <formula>""</formula>
    </cfRule>
  </conditionalFormatting>
  <conditionalFormatting sqref="N60">
    <cfRule type="cellIs" dxfId="18" priority="17" operator="equal">
      <formula>""</formula>
    </cfRule>
  </conditionalFormatting>
  <conditionalFormatting sqref="P98:Q98">
    <cfRule type="cellIs" dxfId="17" priority="13" operator="equal">
      <formula>""</formula>
    </cfRule>
  </conditionalFormatting>
  <conditionalFormatting sqref="R166 R168:R174 U168:U174 O175:P184">
    <cfRule type="cellIs" dxfId="16" priority="86" operator="equal">
      <formula>"DATA INVÁLIDA"</formula>
    </cfRule>
    <cfRule type="cellIs" dxfId="15" priority="87" operator="equal">
      <formula>"VENCIDA"</formula>
    </cfRule>
    <cfRule type="cellIs" dxfId="14" priority="88" operator="equal">
      <formula>"EM DIA"</formula>
    </cfRule>
  </conditionalFormatting>
  <conditionalFormatting sqref="T20:T166">
    <cfRule type="cellIs" dxfId="13" priority="7" operator="equal">
      <formula>"DATA INVÁLIDA"</formula>
    </cfRule>
    <cfRule type="cellIs" dxfId="12" priority="8" operator="equal">
      <formula>"VENCIDA"</formula>
    </cfRule>
    <cfRule type="cellIs" dxfId="11" priority="9" operator="equal">
      <formula>"EM DIA"</formula>
    </cfRule>
  </conditionalFormatting>
  <conditionalFormatting sqref="T2:U5">
    <cfRule type="cellIs" dxfId="10" priority="1" operator="equal">
      <formula>"DATA INVÁLIDA"</formula>
    </cfRule>
    <cfRule type="cellIs" dxfId="9" priority="2" operator="equal">
      <formula>"VENCIDA"</formula>
    </cfRule>
    <cfRule type="cellIs" dxfId="8" priority="3" operator="equal">
      <formula>"EM DIA"</formula>
    </cfRule>
  </conditionalFormatting>
  <conditionalFormatting sqref="U21:U166">
    <cfRule type="cellIs" dxfId="7" priority="35" operator="equal">
      <formula>"DATA INVÁLIDA"</formula>
    </cfRule>
    <cfRule type="cellIs" dxfId="6" priority="36" operator="equal">
      <formula>"VENCIDA"</formula>
    </cfRule>
    <cfRule type="cellIs" dxfId="5" priority="37" operator="equal">
      <formula>"EM DIA"</formula>
    </cfRule>
  </conditionalFormatting>
  <conditionalFormatting sqref="U179:U1048576 R180:R187">
    <cfRule type="cellIs" dxfId="4" priority="32" operator="equal">
      <formula>"DATA INVÁLIDA"</formula>
    </cfRule>
    <cfRule type="cellIs" dxfId="3" priority="33" operator="equal">
      <formula>"VENCIDA"</formula>
    </cfRule>
    <cfRule type="cellIs" dxfId="2" priority="34" operator="equal">
      <formula>"EM DIA"</formula>
    </cfRule>
  </conditionalFormatting>
  <pageMargins left="0.511811024" right="0.511811024" top="0.78740157499999996" bottom="0.78740157499999996" header="0.31496062000000002" footer="0.31496062000000002"/>
  <pageSetup paperSize="9" scale="16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4"/>
  <sheetViews>
    <sheetView workbookViewId="0">
      <selection sqref="A1:A1048576"/>
    </sheetView>
  </sheetViews>
  <sheetFormatPr defaultRowHeight="18.75"/>
  <cols>
    <col min="1" max="1" width="25.125" style="3" customWidth="1"/>
  </cols>
  <sheetData>
    <row r="1" spans="1:1" ht="14.25">
      <c r="A1"/>
    </row>
    <row r="2" spans="1:1">
      <c r="A2" s="5" t="s">
        <v>357</v>
      </c>
    </row>
    <row r="3" spans="1:1">
      <c r="A3" s="73" t="s">
        <v>371</v>
      </c>
    </row>
    <row r="4" spans="1:1">
      <c r="A4" s="11" t="s">
        <v>987</v>
      </c>
    </row>
    <row r="5" spans="1:1">
      <c r="A5" s="11" t="s">
        <v>374</v>
      </c>
    </row>
    <row r="6" spans="1:1">
      <c r="A6" s="11" t="s">
        <v>261</v>
      </c>
    </row>
    <row r="7" spans="1:1">
      <c r="A7" s="11" t="s">
        <v>282</v>
      </c>
    </row>
    <row r="8" spans="1:1">
      <c r="A8" s="12" t="s">
        <v>993</v>
      </c>
    </row>
    <row r="9" spans="1:1">
      <c r="A9" s="90" t="s">
        <v>264</v>
      </c>
    </row>
    <row r="10" spans="1:1">
      <c r="A10" s="11" t="s">
        <v>268</v>
      </c>
    </row>
    <row r="11" spans="1:1">
      <c r="A11" s="11" t="s">
        <v>273</v>
      </c>
    </row>
    <row r="12" spans="1:1">
      <c r="A12" s="12" t="s">
        <v>262</v>
      </c>
    </row>
    <row r="13" spans="1:1">
      <c r="A13" s="74" t="s">
        <v>233</v>
      </c>
    </row>
    <row r="14" spans="1:1">
      <c r="A14" s="11" t="s">
        <v>232</v>
      </c>
    </row>
    <row r="15" spans="1:1">
      <c r="A15" s="73" t="s">
        <v>259</v>
      </c>
    </row>
    <row r="16" spans="1:1">
      <c r="A16" s="11" t="s">
        <v>195</v>
      </c>
    </row>
    <row r="17" spans="1:1">
      <c r="A17" s="12" t="s">
        <v>80</v>
      </c>
    </row>
    <row r="18" spans="1:1">
      <c r="A18" s="12" t="s">
        <v>37</v>
      </c>
    </row>
    <row r="19" spans="1:1">
      <c r="A19" s="11" t="s">
        <v>123</v>
      </c>
    </row>
    <row r="20" spans="1:1">
      <c r="A20" s="11" t="s">
        <v>257</v>
      </c>
    </row>
    <row r="21" spans="1:1">
      <c r="A21" s="11" t="s">
        <v>287</v>
      </c>
    </row>
    <row r="22" spans="1:1">
      <c r="A22" s="140" t="s">
        <v>325</v>
      </c>
    </row>
    <row r="23" spans="1:1">
      <c r="A23" s="135" t="s">
        <v>362</v>
      </c>
    </row>
    <row r="24" spans="1:1">
      <c r="A24" s="74" t="s">
        <v>362</v>
      </c>
    </row>
    <row r="25" spans="1:1">
      <c r="A25" s="11" t="s">
        <v>100</v>
      </c>
    </row>
    <row r="26" spans="1:1">
      <c r="A26" s="135" t="s">
        <v>59</v>
      </c>
    </row>
    <row r="27" spans="1:1">
      <c r="A27" s="11" t="s">
        <v>102</v>
      </c>
    </row>
    <row r="28" spans="1:1">
      <c r="A28" s="11" t="s">
        <v>110</v>
      </c>
    </row>
    <row r="29" spans="1:1">
      <c r="A29" s="12" t="s">
        <v>182</v>
      </c>
    </row>
    <row r="30" spans="1:1">
      <c r="A30" s="11" t="s">
        <v>184</v>
      </c>
    </row>
    <row r="31" spans="1:1">
      <c r="A31" s="284" t="s">
        <v>246</v>
      </c>
    </row>
    <row r="32" spans="1:1">
      <c r="A32" s="132" t="s">
        <v>247</v>
      </c>
    </row>
    <row r="33" spans="1:1">
      <c r="A33" s="11" t="s">
        <v>78</v>
      </c>
    </row>
    <row r="34" spans="1:1">
      <c r="A34" s="11" t="s">
        <v>284</v>
      </c>
    </row>
    <row r="35" spans="1:1">
      <c r="A35" s="11" t="s">
        <v>286</v>
      </c>
    </row>
    <row r="36" spans="1:1">
      <c r="A36" s="283" t="s">
        <v>291</v>
      </c>
    </row>
    <row r="37" spans="1:1">
      <c r="A37" s="11" t="s">
        <v>285</v>
      </c>
    </row>
    <row r="38" spans="1:1">
      <c r="A38" s="11" t="s">
        <v>258</v>
      </c>
    </row>
    <row r="39" spans="1:1">
      <c r="A39" s="11" t="s">
        <v>255</v>
      </c>
    </row>
    <row r="40" spans="1:1">
      <c r="A40" s="11" t="s">
        <v>365</v>
      </c>
    </row>
    <row r="41" spans="1:1">
      <c r="A41" s="11" t="s">
        <v>363</v>
      </c>
    </row>
    <row r="42" spans="1:1">
      <c r="A42" s="11" t="s">
        <v>984</v>
      </c>
    </row>
    <row r="43" spans="1:1">
      <c r="A43" s="11" t="s">
        <v>986</v>
      </c>
    </row>
    <row r="44" spans="1:1">
      <c r="A44" s="11" t="s">
        <v>989</v>
      </c>
    </row>
    <row r="45" spans="1:1">
      <c r="A45" s="135" t="s">
        <v>982</v>
      </c>
    </row>
    <row r="46" spans="1:1">
      <c r="A46" s="11" t="s">
        <v>364</v>
      </c>
    </row>
    <row r="47" spans="1:1">
      <c r="A47" s="11" t="s">
        <v>985</v>
      </c>
    </row>
    <row r="48" spans="1:1">
      <c r="A48" s="12" t="s">
        <v>991</v>
      </c>
    </row>
    <row r="49" spans="1:1">
      <c r="A49" s="11" t="s">
        <v>358</v>
      </c>
    </row>
    <row r="50" spans="1:1" ht="56.25">
      <c r="A50" s="12" t="s">
        <v>992</v>
      </c>
    </row>
    <row r="51" spans="1:1" ht="37.5">
      <c r="A51" s="12" t="s">
        <v>994</v>
      </c>
    </row>
    <row r="52" spans="1:1">
      <c r="A52" s="11" t="s">
        <v>983</v>
      </c>
    </row>
    <row r="53" spans="1:1">
      <c r="A53" s="11" t="s">
        <v>990</v>
      </c>
    </row>
    <row r="54" spans="1:1">
      <c r="A54" s="11" t="s">
        <v>254</v>
      </c>
    </row>
    <row r="55" spans="1:1">
      <c r="A55" s="73" t="s">
        <v>375</v>
      </c>
    </row>
    <row r="56" spans="1:1">
      <c r="A56" s="12" t="s">
        <v>289</v>
      </c>
    </row>
    <row r="57" spans="1:1">
      <c r="A57" s="11" t="s">
        <v>290</v>
      </c>
    </row>
    <row r="58" spans="1:1">
      <c r="A58" s="12" t="s">
        <v>288</v>
      </c>
    </row>
    <row r="59" spans="1:1">
      <c r="A59" s="11" t="s">
        <v>279</v>
      </c>
    </row>
    <row r="60" spans="1:1">
      <c r="A60" s="11" t="s">
        <v>280</v>
      </c>
    </row>
    <row r="61" spans="1:1">
      <c r="A61" s="154" t="s">
        <v>366</v>
      </c>
    </row>
    <row r="62" spans="1:1">
      <c r="A62" s="74" t="s">
        <v>367</v>
      </c>
    </row>
    <row r="63" spans="1:1">
      <c r="A63" s="12" t="s">
        <v>239</v>
      </c>
    </row>
    <row r="64" spans="1:1">
      <c r="A64" s="11" t="s">
        <v>240</v>
      </c>
    </row>
    <row r="65" spans="1:1">
      <c r="A65" s="12" t="s">
        <v>241</v>
      </c>
    </row>
    <row r="66" spans="1:1">
      <c r="A66" s="11" t="s">
        <v>234</v>
      </c>
    </row>
    <row r="67" spans="1:1">
      <c r="A67" s="11" t="s">
        <v>283</v>
      </c>
    </row>
    <row r="68" spans="1:1">
      <c r="A68" s="11" t="s">
        <v>53</v>
      </c>
    </row>
    <row r="69" spans="1:1">
      <c r="A69" s="11" t="s">
        <v>988</v>
      </c>
    </row>
    <row r="70" spans="1:1">
      <c r="A70" s="51" t="s">
        <v>369</v>
      </c>
    </row>
    <row r="71" spans="1:1">
      <c r="A71" s="11" t="s">
        <v>48</v>
      </c>
    </row>
    <row r="72" spans="1:1">
      <c r="A72" s="11" t="s">
        <v>82</v>
      </c>
    </row>
    <row r="73" spans="1:1" ht="14.25">
      <c r="A73"/>
    </row>
    <row r="74" spans="1:1">
      <c r="A74" s="41"/>
    </row>
    <row r="75" spans="1:1">
      <c r="A75" s="41"/>
    </row>
    <row r="76" spans="1:1">
      <c r="A76" s="41"/>
    </row>
    <row r="77" spans="1:1">
      <c r="A77" s="103"/>
    </row>
    <row r="78" spans="1:1">
      <c r="A78" s="127"/>
    </row>
    <row r="79" spans="1:1">
      <c r="A79" s="128"/>
    </row>
    <row r="80" spans="1:1">
      <c r="A80" s="128"/>
    </row>
    <row r="81" spans="1:1">
      <c r="A81" s="103"/>
    </row>
    <row r="82" spans="1:1">
      <c r="A82" s="103"/>
    </row>
    <row r="83" spans="1:1">
      <c r="A83" s="54"/>
    </row>
    <row r="84" spans="1:1">
      <c r="A84" s="54"/>
    </row>
    <row r="85" spans="1:1">
      <c r="A85" s="54"/>
    </row>
    <row r="86" spans="1:1">
      <c r="A86" s="54"/>
    </row>
    <row r="87" spans="1:1">
      <c r="A87" s="54"/>
    </row>
    <row r="88" spans="1:1">
      <c r="A88" s="7"/>
    </row>
    <row r="89" spans="1:1">
      <c r="A89" s="30"/>
    </row>
    <row r="90" spans="1:1">
      <c r="A90" s="30"/>
    </row>
    <row r="91" spans="1:1">
      <c r="A91" s="60"/>
    </row>
    <row r="92" spans="1:1">
      <c r="A92" s="63"/>
    </row>
    <row r="93" spans="1:1">
      <c r="A93" s="1"/>
    </row>
    <row r="94" spans="1:1">
      <c r="A94" s="1"/>
    </row>
    <row r="95" spans="1:1">
      <c r="A95" s="1"/>
    </row>
    <row r="96" spans="1:1">
      <c r="A96" s="2"/>
    </row>
    <row r="97" spans="1:1">
      <c r="A97" s="38"/>
    </row>
    <row r="98" spans="1:1">
      <c r="A98" s="38"/>
    </row>
    <row r="99" spans="1:1">
      <c r="A99" s="38"/>
    </row>
    <row r="100" spans="1:1">
      <c r="A100" s="38"/>
    </row>
    <row r="101" spans="1:1">
      <c r="A101" s="2"/>
    </row>
    <row r="102" spans="1:1">
      <c r="A102" s="2"/>
    </row>
    <row r="103" spans="1:1">
      <c r="A103" s="2"/>
    </row>
    <row r="104" spans="1:1">
      <c r="A104" s="2"/>
    </row>
    <row r="105" spans="1:1">
      <c r="A105" s="2"/>
    </row>
    <row r="106" spans="1:1">
      <c r="A106" s="2"/>
    </row>
    <row r="107" spans="1:1">
      <c r="A107" s="2"/>
    </row>
    <row r="108" spans="1:1">
      <c r="A108" s="2"/>
    </row>
    <row r="109" spans="1:1">
      <c r="A109" s="2"/>
    </row>
    <row r="110" spans="1:1">
      <c r="A110" s="2"/>
    </row>
    <row r="111" spans="1:1">
      <c r="A111" s="2"/>
    </row>
    <row r="112" spans="1:1">
      <c r="A112" s="2"/>
    </row>
    <row r="113" spans="1:1">
      <c r="A113" s="2"/>
    </row>
    <row r="114" spans="1:1">
      <c r="A114" s="2"/>
    </row>
  </sheetData>
  <sortState ref="A3:A72">
    <sortCondition ref="A2:A72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workbookViewId="0">
      <selection activeCell="L26" sqref="L26"/>
    </sheetView>
  </sheetViews>
  <sheetFormatPr defaultRowHeight="14.25"/>
  <cols>
    <col min="2" max="2" width="19.125" customWidth="1"/>
    <col min="3" max="3" width="15.625" customWidth="1"/>
    <col min="4" max="4" width="20.5" customWidth="1"/>
    <col min="5" max="5" width="18.75" customWidth="1"/>
    <col min="6" max="6" width="23.375" customWidth="1"/>
    <col min="7" max="7" width="15" customWidth="1"/>
    <col min="9" max="9" width="11.25" customWidth="1"/>
    <col min="10" max="10" width="13.25" customWidth="1"/>
  </cols>
  <sheetData>
    <row r="1" spans="1:7" ht="25.5" customHeight="1">
      <c r="B1" s="338" t="s">
        <v>381</v>
      </c>
      <c r="C1" s="338"/>
      <c r="D1" s="338"/>
      <c r="E1" s="338"/>
      <c r="F1" s="338"/>
      <c r="G1" s="338"/>
    </row>
    <row r="2" spans="1:7" ht="30">
      <c r="B2" s="191" t="s">
        <v>174</v>
      </c>
      <c r="C2" s="192" t="s">
        <v>378</v>
      </c>
      <c r="D2" s="191" t="s">
        <v>379</v>
      </c>
      <c r="E2" s="192" t="s">
        <v>380</v>
      </c>
      <c r="F2" s="191" t="s">
        <v>390</v>
      </c>
      <c r="G2" s="191" t="s">
        <v>47</v>
      </c>
    </row>
    <row r="3" spans="1:7">
      <c r="B3" s="193" t="s">
        <v>181</v>
      </c>
      <c r="C3" s="193">
        <f>[2]FROTA_COMPLETA!A47</f>
        <v>9</v>
      </c>
      <c r="D3" s="194" t="str">
        <f>[2]FROTA_COMPLETA!M48</f>
        <v>AMERICA</v>
      </c>
      <c r="E3" s="194">
        <f>[2]FROTA_COMPLETA!N48</f>
        <v>1112</v>
      </c>
      <c r="F3" s="195" t="str">
        <f>[2]FROTA_COMPLETA!U48</f>
        <v>GASOLINA</v>
      </c>
      <c r="G3" s="339"/>
    </row>
    <row r="4" spans="1:7">
      <c r="B4" s="193" t="s">
        <v>179</v>
      </c>
      <c r="C4" s="193">
        <f>[2]FROTA_COMPLETA!A61</f>
        <v>12</v>
      </c>
      <c r="D4" s="194" t="str">
        <f>[2]FROTA_COMPLETA!M62</f>
        <v>BRASCAR</v>
      </c>
      <c r="E4" s="194">
        <f>[2]FROTA_COMPLETA!N62</f>
        <v>1112</v>
      </c>
      <c r="F4" s="195" t="str">
        <f>[2]FROTA_COMPLETA!U62</f>
        <v>GASOLINA</v>
      </c>
      <c r="G4" s="339"/>
    </row>
    <row r="5" spans="1:7">
      <c r="B5" s="193" t="s">
        <v>175</v>
      </c>
      <c r="C5" s="193">
        <v>11</v>
      </c>
      <c r="D5" s="194" t="str">
        <f>[2]FROTA_COMPLETA!M98</f>
        <v>EQUILIBRIO</v>
      </c>
      <c r="E5" s="194">
        <f>[2]FROTA_COMPLETA!N98</f>
        <v>18806.939999999999</v>
      </c>
      <c r="F5" s="195" t="str">
        <f>[2]FROTA_COMPLETA!U98</f>
        <v>DIESEL</v>
      </c>
      <c r="G5" s="339"/>
    </row>
    <row r="6" spans="1:7">
      <c r="B6" s="193" t="s">
        <v>177</v>
      </c>
      <c r="C6" s="193">
        <v>16</v>
      </c>
      <c r="D6" s="194" t="str">
        <f>[2]FROTA_COMPLETA!M79</f>
        <v>OK</v>
      </c>
      <c r="E6" s="194">
        <f>[2]FROTA_COMPLETA!N79</f>
        <v>2255.08</v>
      </c>
      <c r="F6" s="195" t="str">
        <f>[2]FROTA_COMPLETA!U79</f>
        <v>GASOLINA</v>
      </c>
      <c r="G6" s="339"/>
    </row>
    <row r="7" spans="1:7">
      <c r="B7" s="193" t="s">
        <v>231</v>
      </c>
      <c r="C7" s="193">
        <v>6</v>
      </c>
      <c r="D7" s="194" t="str">
        <f>[2]FROTA_COMPLETA!M86</f>
        <v>PB</v>
      </c>
      <c r="E7" s="194">
        <f>[2]FROTA_COMPLETA!N86</f>
        <v>2255.08</v>
      </c>
      <c r="F7" s="195" t="str">
        <f>[2]FROTA_COMPLETA!U86</f>
        <v>GASOLINA</v>
      </c>
      <c r="G7" s="339"/>
    </row>
    <row r="8" spans="1:7">
      <c r="B8" s="193" t="s">
        <v>176</v>
      </c>
      <c r="C8" s="193">
        <v>17</v>
      </c>
      <c r="D8" s="194" t="str">
        <f>[2]FROTA_COMPLETA!M37</f>
        <v>PEGASUS</v>
      </c>
      <c r="E8" s="194">
        <f>[2]FROTA_COMPLETA!N37</f>
        <v>2255.08</v>
      </c>
      <c r="F8" s="195" t="str">
        <f>[2]FROTA_COMPLETA!U37</f>
        <v>GASOLINA</v>
      </c>
      <c r="G8" s="339"/>
    </row>
    <row r="9" spans="1:7">
      <c r="B9" s="193" t="s">
        <v>382</v>
      </c>
      <c r="C9" s="193">
        <v>16</v>
      </c>
      <c r="D9" s="194" t="str">
        <f>[2]FROTA_COMPLETA!M115</f>
        <v>SÃO SEBASTIÃO</v>
      </c>
      <c r="E9" s="194">
        <f>[2]FROTA_COMPLETA!N115</f>
        <v>2255.08</v>
      </c>
      <c r="F9" s="195" t="str">
        <f>[2]FROTA_COMPLETA!U115</f>
        <v>GASOLINA</v>
      </c>
      <c r="G9" s="339"/>
    </row>
    <row r="10" spans="1:7">
      <c r="B10" s="193" t="s">
        <v>383</v>
      </c>
      <c r="C10" s="193">
        <v>49</v>
      </c>
      <c r="D10" s="194" t="str">
        <f>[2]FROTA_COMPLETA!M165</f>
        <v>STYLE</v>
      </c>
      <c r="E10" s="194">
        <f>[2]FROTA_COMPLETA!N165</f>
        <v>4014.33</v>
      </c>
      <c r="F10" s="195" t="str">
        <f>[2]FROTA_COMPLETA!U165</f>
        <v>GASOLINA</v>
      </c>
      <c r="G10" s="339"/>
    </row>
    <row r="11" spans="1:7">
      <c r="B11" s="193" t="s">
        <v>384</v>
      </c>
      <c r="C11" s="193">
        <f>[2]FROTA_COMPLETA!A18</f>
        <v>16</v>
      </c>
      <c r="D11" s="194" t="str">
        <f>[2]FROTA_COMPLETA!M19</f>
        <v>FROTA PROPRIA</v>
      </c>
      <c r="E11" s="194">
        <f>[2]FROTA_COMPLETA!N19</f>
        <v>0</v>
      </c>
      <c r="F11" s="195" t="str">
        <f>[2]FROTA_COMPLETA!U19</f>
        <v>DIESEL</v>
      </c>
      <c r="G11" s="339"/>
    </row>
    <row r="12" spans="1:7" ht="15">
      <c r="B12" s="191" t="s">
        <v>385</v>
      </c>
      <c r="C12" s="197">
        <f>SUM(C3:C11)</f>
        <v>152</v>
      </c>
      <c r="D12" s="198">
        <f>SUM(D3:D11)</f>
        <v>0</v>
      </c>
      <c r="E12" s="198">
        <f>SUM(E3:E11)</f>
        <v>34065.590000000004</v>
      </c>
      <c r="F12" s="199">
        <f>SUM(F3:F11)</f>
        <v>0</v>
      </c>
      <c r="G12" s="198">
        <f>SUM(D12:E12)</f>
        <v>34065.590000000004</v>
      </c>
    </row>
    <row r="15" spans="1:7" ht="15">
      <c r="B15" s="200"/>
      <c r="C15" s="197" t="s">
        <v>80</v>
      </c>
      <c r="D15" s="197" t="s">
        <v>48</v>
      </c>
      <c r="E15" s="197" t="s">
        <v>82</v>
      </c>
      <c r="F15" s="197" t="s">
        <v>45</v>
      </c>
      <c r="G15" s="197" t="s">
        <v>46</v>
      </c>
    </row>
    <row r="16" spans="1:7" ht="15">
      <c r="A16" s="340" t="s">
        <v>485</v>
      </c>
      <c r="B16" s="201" t="s">
        <v>315</v>
      </c>
      <c r="C16" s="201" t="s">
        <v>10</v>
      </c>
      <c r="D16" s="201">
        <v>3</v>
      </c>
      <c r="E16" s="201">
        <v>2</v>
      </c>
      <c r="F16" s="201">
        <v>6</v>
      </c>
      <c r="G16" s="202">
        <f>SUM(C16:F16)</f>
        <v>11</v>
      </c>
    </row>
    <row r="17" spans="1:9" ht="29.25">
      <c r="A17" s="340"/>
      <c r="B17" s="203" t="s">
        <v>486</v>
      </c>
      <c r="C17" s="201" t="s">
        <v>10</v>
      </c>
      <c r="D17" s="201" t="s">
        <v>10</v>
      </c>
      <c r="E17" s="201" t="s">
        <v>10</v>
      </c>
      <c r="F17" s="201">
        <v>1</v>
      </c>
      <c r="G17" s="202">
        <f>SUM(F17)</f>
        <v>1</v>
      </c>
    </row>
    <row r="18" spans="1:9" ht="15">
      <c r="A18" s="340"/>
      <c r="B18" s="201" t="s">
        <v>190</v>
      </c>
      <c r="C18" s="201" t="s">
        <v>10</v>
      </c>
      <c r="D18" s="201" t="s">
        <v>10</v>
      </c>
      <c r="E18" s="201" t="s">
        <v>10</v>
      </c>
      <c r="F18" s="201">
        <v>2</v>
      </c>
      <c r="G18" s="202">
        <f>SUM(C18:F18)</f>
        <v>2</v>
      </c>
    </row>
    <row r="19" spans="1:9" ht="15">
      <c r="A19" s="340"/>
      <c r="B19" s="201" t="s">
        <v>487</v>
      </c>
      <c r="C19" s="201" t="s">
        <v>10</v>
      </c>
      <c r="D19" s="201">
        <v>3</v>
      </c>
      <c r="E19" s="201">
        <v>0</v>
      </c>
      <c r="F19" s="201">
        <v>43</v>
      </c>
      <c r="G19" s="202">
        <f t="shared" ref="G19:G41" si="0">SUM(C19:F19)</f>
        <v>46</v>
      </c>
    </row>
    <row r="20" spans="1:9" ht="15">
      <c r="A20" s="340"/>
      <c r="B20" s="201" t="s">
        <v>488</v>
      </c>
      <c r="C20" s="201">
        <v>2</v>
      </c>
      <c r="D20" s="201">
        <v>10</v>
      </c>
      <c r="E20" s="201">
        <v>3</v>
      </c>
      <c r="F20" s="201">
        <v>30</v>
      </c>
      <c r="G20" s="202">
        <f t="shared" si="0"/>
        <v>45</v>
      </c>
    </row>
    <row r="21" spans="1:9" ht="15">
      <c r="A21" s="340"/>
      <c r="B21" s="201" t="s">
        <v>489</v>
      </c>
      <c r="C21" s="201" t="s">
        <v>10</v>
      </c>
      <c r="D21" s="201" t="s">
        <v>10</v>
      </c>
      <c r="E21" s="201" t="s">
        <v>10</v>
      </c>
      <c r="F21" s="201">
        <v>9</v>
      </c>
      <c r="G21" s="202">
        <f t="shared" si="0"/>
        <v>9</v>
      </c>
    </row>
    <row r="22" spans="1:9" ht="15">
      <c r="A22" s="340"/>
      <c r="B22" s="201" t="s">
        <v>490</v>
      </c>
      <c r="C22" s="201">
        <v>1</v>
      </c>
      <c r="D22" s="201" t="s">
        <v>10</v>
      </c>
      <c r="E22" s="201">
        <v>1</v>
      </c>
      <c r="F22" s="201">
        <v>21</v>
      </c>
      <c r="G22" s="202">
        <f t="shared" si="0"/>
        <v>23</v>
      </c>
    </row>
    <row r="23" spans="1:9" ht="28.5">
      <c r="A23" s="340"/>
      <c r="B23" s="204" t="s">
        <v>491</v>
      </c>
      <c r="C23" s="201" t="s">
        <v>10</v>
      </c>
      <c r="D23" s="201">
        <v>1</v>
      </c>
      <c r="E23" s="201" t="s">
        <v>10</v>
      </c>
      <c r="F23" s="201">
        <v>12</v>
      </c>
      <c r="G23" s="202">
        <f t="shared" si="0"/>
        <v>13</v>
      </c>
    </row>
    <row r="24" spans="1:9" ht="15">
      <c r="A24" s="340"/>
      <c r="B24" s="201" t="s">
        <v>307</v>
      </c>
      <c r="C24" s="201" t="s">
        <v>10</v>
      </c>
      <c r="D24" s="201">
        <v>1</v>
      </c>
      <c r="E24" s="201" t="s">
        <v>10</v>
      </c>
      <c r="F24" s="201" t="s">
        <v>10</v>
      </c>
      <c r="G24" s="202">
        <f t="shared" si="0"/>
        <v>1</v>
      </c>
    </row>
    <row r="25" spans="1:9" ht="15" customHeight="1">
      <c r="A25" s="340"/>
      <c r="B25" s="201" t="s">
        <v>306</v>
      </c>
      <c r="C25" s="201">
        <v>1</v>
      </c>
      <c r="D25" s="201" t="s">
        <v>10</v>
      </c>
      <c r="E25" s="201">
        <v>1</v>
      </c>
      <c r="F25" s="201" t="s">
        <v>10</v>
      </c>
      <c r="G25" s="202">
        <f t="shared" si="0"/>
        <v>2</v>
      </c>
    </row>
    <row r="26" spans="1:9" ht="51" customHeight="1">
      <c r="A26" s="340" t="s">
        <v>492</v>
      </c>
      <c r="B26" s="205" t="s">
        <v>311</v>
      </c>
      <c r="C26" s="206">
        <v>405</v>
      </c>
      <c r="D26" s="206">
        <v>2645</v>
      </c>
      <c r="E26" s="206">
        <v>1455</v>
      </c>
      <c r="F26" s="206">
        <v>8864</v>
      </c>
      <c r="G26" s="207">
        <f>SUM(C26:F26)</f>
        <v>13369</v>
      </c>
      <c r="I26" s="208" t="s">
        <v>46</v>
      </c>
    </row>
    <row r="27" spans="1:9" ht="54" customHeight="1">
      <c r="A27" s="340"/>
      <c r="B27" s="205" t="s">
        <v>314</v>
      </c>
      <c r="C27" s="206">
        <v>180</v>
      </c>
      <c r="D27" s="206">
        <v>0</v>
      </c>
      <c r="E27" s="206">
        <v>180</v>
      </c>
      <c r="F27" s="206">
        <v>2182</v>
      </c>
      <c r="G27" s="207">
        <f>SUM(C27:F27)</f>
        <v>2542</v>
      </c>
      <c r="I27" s="207">
        <f>SUM(G26:G28)</f>
        <v>21490</v>
      </c>
    </row>
    <row r="28" spans="1:9" ht="55.5" customHeight="1">
      <c r="A28" s="340"/>
      <c r="B28" s="205" t="s">
        <v>312</v>
      </c>
      <c r="C28" s="206">
        <v>0</v>
      </c>
      <c r="D28" s="206">
        <v>0</v>
      </c>
      <c r="E28" s="206">
        <v>0</v>
      </c>
      <c r="F28" s="206">
        <v>5579</v>
      </c>
      <c r="G28" s="207">
        <f>SUM(C28:F28)</f>
        <v>5579</v>
      </c>
    </row>
    <row r="29" spans="1:9">
      <c r="A29" s="341" t="s">
        <v>228</v>
      </c>
      <c r="B29" s="196" t="s">
        <v>181</v>
      </c>
      <c r="C29" s="196" t="s">
        <v>10</v>
      </c>
      <c r="D29" s="196">
        <v>2</v>
      </c>
      <c r="E29" s="196">
        <v>1</v>
      </c>
      <c r="F29" s="196">
        <v>7</v>
      </c>
      <c r="G29" s="209">
        <f t="shared" si="0"/>
        <v>10</v>
      </c>
    </row>
    <row r="30" spans="1:9">
      <c r="A30" s="341"/>
      <c r="B30" s="196" t="s">
        <v>179</v>
      </c>
      <c r="C30" s="196" t="s">
        <v>10</v>
      </c>
      <c r="D30" s="196">
        <v>2</v>
      </c>
      <c r="E30" s="196" t="s">
        <v>10</v>
      </c>
      <c r="F30" s="196">
        <v>11</v>
      </c>
      <c r="G30" s="209">
        <f t="shared" si="0"/>
        <v>13</v>
      </c>
    </row>
    <row r="31" spans="1:9">
      <c r="A31" s="341"/>
      <c r="B31" s="196" t="s">
        <v>175</v>
      </c>
      <c r="C31" s="196">
        <v>1</v>
      </c>
      <c r="D31" s="196">
        <v>2</v>
      </c>
      <c r="E31" s="196" t="s">
        <v>10</v>
      </c>
      <c r="F31" s="196">
        <v>8</v>
      </c>
      <c r="G31" s="209">
        <f t="shared" si="0"/>
        <v>11</v>
      </c>
    </row>
    <row r="32" spans="1:9">
      <c r="A32" s="341"/>
      <c r="B32" s="196" t="s">
        <v>177</v>
      </c>
      <c r="C32" s="196" t="s">
        <v>10</v>
      </c>
      <c r="D32" s="196">
        <v>1</v>
      </c>
      <c r="E32" s="196" t="s">
        <v>10</v>
      </c>
      <c r="F32" s="196">
        <v>15</v>
      </c>
      <c r="G32" s="209">
        <f t="shared" si="0"/>
        <v>16</v>
      </c>
    </row>
    <row r="33" spans="1:7">
      <c r="A33" s="341"/>
      <c r="B33" s="196" t="s">
        <v>231</v>
      </c>
      <c r="C33" s="196" t="s">
        <v>10</v>
      </c>
      <c r="D33" s="196">
        <v>2</v>
      </c>
      <c r="E33" s="196">
        <v>1</v>
      </c>
      <c r="F33" s="196">
        <v>3</v>
      </c>
      <c r="G33" s="209">
        <f t="shared" si="0"/>
        <v>6</v>
      </c>
    </row>
    <row r="34" spans="1:7">
      <c r="A34" s="341"/>
      <c r="B34" s="196" t="s">
        <v>176</v>
      </c>
      <c r="C34" s="196" t="s">
        <v>10</v>
      </c>
      <c r="D34" s="196">
        <v>4</v>
      </c>
      <c r="E34" s="196" t="s">
        <v>10</v>
      </c>
      <c r="F34" s="196">
        <v>13</v>
      </c>
      <c r="G34" s="209">
        <f t="shared" si="0"/>
        <v>17</v>
      </c>
    </row>
    <row r="35" spans="1:7">
      <c r="A35" s="341"/>
      <c r="B35" s="196" t="s">
        <v>180</v>
      </c>
      <c r="C35" s="196" t="s">
        <v>10</v>
      </c>
      <c r="D35" s="196" t="s">
        <v>10</v>
      </c>
      <c r="E35" s="196">
        <v>2</v>
      </c>
      <c r="F35" s="196">
        <v>14</v>
      </c>
      <c r="G35" s="209">
        <f t="shared" si="0"/>
        <v>16</v>
      </c>
    </row>
    <row r="36" spans="1:7">
      <c r="A36" s="341"/>
      <c r="B36" s="196" t="s">
        <v>178</v>
      </c>
      <c r="C36" s="196">
        <v>1</v>
      </c>
      <c r="D36" s="196">
        <v>3</v>
      </c>
      <c r="E36" s="196">
        <v>2</v>
      </c>
      <c r="F36" s="196">
        <v>43</v>
      </c>
      <c r="G36" s="209">
        <f t="shared" si="0"/>
        <v>49</v>
      </c>
    </row>
    <row r="37" spans="1:7">
      <c r="A37" s="341"/>
      <c r="B37" s="196" t="s">
        <v>389</v>
      </c>
      <c r="C37" s="196">
        <v>2</v>
      </c>
      <c r="D37" s="196">
        <v>3</v>
      </c>
      <c r="E37" s="196">
        <v>2</v>
      </c>
      <c r="F37" s="196">
        <v>9</v>
      </c>
      <c r="G37" s="209">
        <f t="shared" si="0"/>
        <v>16</v>
      </c>
    </row>
    <row r="38" spans="1:7" ht="15">
      <c r="B38" s="210" t="s">
        <v>388</v>
      </c>
      <c r="C38" s="210">
        <v>4</v>
      </c>
      <c r="D38" s="210">
        <v>18</v>
      </c>
      <c r="E38" s="210">
        <v>8</v>
      </c>
      <c r="F38" s="210">
        <v>123</v>
      </c>
      <c r="G38" s="211">
        <f>SUM(G29:G37)</f>
        <v>154</v>
      </c>
    </row>
    <row r="39" spans="1:7">
      <c r="B39" s="212" t="s">
        <v>387</v>
      </c>
      <c r="C39" s="213">
        <v>10755.08</v>
      </c>
      <c r="D39" s="214">
        <v>37418.43</v>
      </c>
      <c r="E39" s="214">
        <v>21988.66</v>
      </c>
      <c r="F39" s="214">
        <v>410026.62</v>
      </c>
      <c r="G39" s="213">
        <f t="shared" si="0"/>
        <v>480188.79</v>
      </c>
    </row>
    <row r="40" spans="1:7">
      <c r="B40" s="212" t="s">
        <v>5</v>
      </c>
      <c r="C40" s="214">
        <v>3522.39</v>
      </c>
      <c r="D40" s="214">
        <v>24656.73</v>
      </c>
      <c r="E40" s="213">
        <v>7044.78</v>
      </c>
      <c r="F40" s="213">
        <v>30604.959999999999</v>
      </c>
      <c r="G40" s="213">
        <f t="shared" si="0"/>
        <v>65828.86</v>
      </c>
    </row>
    <row r="41" spans="1:7" ht="15">
      <c r="B41" s="197" t="s">
        <v>46</v>
      </c>
      <c r="C41" s="198">
        <f>SUM(C39:C40)</f>
        <v>14277.47</v>
      </c>
      <c r="D41" s="198">
        <f t="shared" ref="D41:F41" si="1">SUM(D39:D40)</f>
        <v>62075.16</v>
      </c>
      <c r="E41" s="198">
        <f t="shared" si="1"/>
        <v>29033.439999999999</v>
      </c>
      <c r="F41" s="198">
        <f t="shared" si="1"/>
        <v>440631.58</v>
      </c>
      <c r="G41" s="198">
        <f t="shared" si="0"/>
        <v>546017.65</v>
      </c>
    </row>
    <row r="43" spans="1:7">
      <c r="B43" s="215"/>
      <c r="C43" s="215"/>
      <c r="D43" s="215"/>
      <c r="E43" s="215"/>
    </row>
    <row r="44" spans="1:7" ht="15">
      <c r="B44" s="216"/>
      <c r="C44" s="217"/>
      <c r="D44" s="216"/>
      <c r="E44" s="216"/>
    </row>
    <row r="45" spans="1:7">
      <c r="B45" s="218"/>
      <c r="C45" s="218"/>
      <c r="D45" s="219"/>
      <c r="E45" s="220"/>
      <c r="F45" s="159"/>
    </row>
    <row r="46" spans="1:7">
      <c r="B46" s="218"/>
      <c r="C46" s="218"/>
      <c r="D46" s="219"/>
      <c r="E46" s="220"/>
    </row>
    <row r="47" spans="1:7">
      <c r="B47" s="218"/>
      <c r="C47" s="218"/>
      <c r="D47" s="219"/>
      <c r="E47" s="220"/>
    </row>
    <row r="48" spans="1:7" ht="15">
      <c r="B48" s="221"/>
      <c r="C48" s="216"/>
      <c r="D48" s="221"/>
      <c r="E48" s="222"/>
    </row>
    <row r="49" spans="2:5">
      <c r="B49" s="215"/>
      <c r="C49" s="215"/>
      <c r="D49" s="215"/>
      <c r="E49" s="215"/>
    </row>
    <row r="50" spans="2:5">
      <c r="B50" s="215"/>
      <c r="C50" s="215"/>
      <c r="D50" s="215"/>
      <c r="E50" s="215"/>
    </row>
  </sheetData>
  <mergeCells count="5">
    <mergeCell ref="B1:G1"/>
    <mergeCell ref="G3:G11"/>
    <mergeCell ref="A16:A25"/>
    <mergeCell ref="A26:A28"/>
    <mergeCell ref="A29:A37"/>
  </mergeCells>
  <pageMargins left="0.511811024" right="0.511811024" top="0.78740157499999996" bottom="0.78740157499999996" header="0.31496062000000002" footer="0.31496062000000002"/>
  <pageSetup paperSize="9"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1"/>
  <sheetViews>
    <sheetView workbookViewId="0">
      <selection activeCell="C3" sqref="C3"/>
    </sheetView>
  </sheetViews>
  <sheetFormatPr defaultRowHeight="14.25"/>
  <cols>
    <col min="1" max="1" width="15.25" customWidth="1"/>
    <col min="2" max="2" width="20.5" customWidth="1"/>
    <col min="3" max="3" width="22.5" customWidth="1"/>
    <col min="4" max="4" width="27.5" customWidth="1"/>
    <col min="5" max="5" width="10.125" customWidth="1"/>
    <col min="7" max="7" width="15.25" customWidth="1"/>
    <col min="8" max="10" width="12.875" bestFit="1" customWidth="1"/>
    <col min="11" max="11" width="13.875" bestFit="1" customWidth="1"/>
  </cols>
  <sheetData>
    <row r="1" spans="1:20" ht="15.75" thickBot="1">
      <c r="A1" s="162" t="s">
        <v>398</v>
      </c>
      <c r="B1" s="162" t="s">
        <v>393</v>
      </c>
      <c r="C1" s="162" t="s">
        <v>394</v>
      </c>
      <c r="D1" s="162" t="s">
        <v>395</v>
      </c>
      <c r="E1" s="160"/>
      <c r="F1" s="160"/>
      <c r="G1" s="342" t="s">
        <v>397</v>
      </c>
      <c r="H1" s="343"/>
      <c r="I1" s="343"/>
      <c r="J1" s="343"/>
      <c r="K1" s="344"/>
      <c r="L1" s="160"/>
      <c r="M1" s="160"/>
      <c r="N1" s="160"/>
      <c r="O1" s="160"/>
      <c r="P1" s="160"/>
      <c r="Q1" s="160"/>
      <c r="R1" s="160"/>
      <c r="S1" s="160"/>
      <c r="T1" s="160"/>
    </row>
    <row r="2" spans="1:20" ht="15.75" thickBot="1">
      <c r="A2" s="163" t="s">
        <v>311</v>
      </c>
      <c r="B2" s="169">
        <v>13233</v>
      </c>
      <c r="C2" s="164">
        <v>6.1050000000000004</v>
      </c>
      <c r="D2" s="164">
        <f>B2*C2</f>
        <v>80787.465000000011</v>
      </c>
      <c r="E2" s="160"/>
      <c r="F2" s="160"/>
      <c r="G2" s="165"/>
      <c r="H2" s="166" t="s">
        <v>311</v>
      </c>
      <c r="I2" s="166" t="s">
        <v>314</v>
      </c>
      <c r="J2" s="166" t="s">
        <v>312</v>
      </c>
      <c r="K2" s="166" t="s">
        <v>46</v>
      </c>
      <c r="L2" s="160"/>
      <c r="M2" s="160"/>
      <c r="N2" s="160"/>
      <c r="O2" s="160"/>
      <c r="P2" s="160"/>
      <c r="Q2" s="160"/>
      <c r="R2" s="160"/>
      <c r="S2" s="160"/>
      <c r="T2" s="160"/>
    </row>
    <row r="3" spans="1:20" ht="15" thickBot="1">
      <c r="A3" s="163" t="s">
        <v>314</v>
      </c>
      <c r="B3" s="163">
        <v>3132</v>
      </c>
      <c r="C3" s="164">
        <v>6.4939999999999998</v>
      </c>
      <c r="D3" s="164">
        <f t="shared" ref="D3:D4" si="0">B3*C3</f>
        <v>20339.207999999999</v>
      </c>
      <c r="E3" s="160"/>
      <c r="F3" s="160"/>
      <c r="G3" s="163" t="s">
        <v>398</v>
      </c>
      <c r="H3" s="171">
        <f>D2</f>
        <v>80787.465000000011</v>
      </c>
      <c r="I3" s="171">
        <f>D3</f>
        <v>20339.207999999999</v>
      </c>
      <c r="J3" s="171">
        <f>D4</f>
        <v>39581.674999999996</v>
      </c>
      <c r="K3" s="172">
        <f>D5</f>
        <v>140708.348</v>
      </c>
      <c r="L3" s="160"/>
      <c r="M3" s="160"/>
      <c r="N3" s="160"/>
      <c r="O3" s="160"/>
      <c r="P3" s="160"/>
      <c r="Q3" s="160"/>
      <c r="R3" s="160"/>
      <c r="S3" s="160"/>
      <c r="T3" s="160"/>
    </row>
    <row r="4" spans="1:20" ht="15" thickBot="1">
      <c r="A4" s="163" t="s">
        <v>396</v>
      </c>
      <c r="B4" s="163">
        <v>6113</v>
      </c>
      <c r="C4" s="164">
        <v>6.4749999999999996</v>
      </c>
      <c r="D4" s="164">
        <f t="shared" si="0"/>
        <v>39581.674999999996</v>
      </c>
      <c r="E4" s="160"/>
      <c r="F4" s="160"/>
      <c r="G4" s="163" t="s">
        <v>399</v>
      </c>
      <c r="H4" s="171">
        <f>D8</f>
        <v>0</v>
      </c>
      <c r="I4" s="171">
        <f>D9</f>
        <v>0</v>
      </c>
      <c r="J4" s="171">
        <f>D10</f>
        <v>0</v>
      </c>
      <c r="K4" s="172">
        <f>D11</f>
        <v>0</v>
      </c>
      <c r="L4" s="160"/>
      <c r="M4" s="160"/>
      <c r="N4" s="160"/>
      <c r="O4" s="160"/>
      <c r="P4" s="160"/>
      <c r="Q4" s="160"/>
      <c r="R4" s="160"/>
      <c r="S4" s="160"/>
      <c r="T4" s="160"/>
    </row>
    <row r="5" spans="1:20" ht="15.75" thickBot="1">
      <c r="A5" s="161"/>
      <c r="B5" s="162">
        <f>SUM(B2:B4)</f>
        <v>22478</v>
      </c>
      <c r="C5" s="161"/>
      <c r="D5" s="170">
        <f>SUM(D2:D4)</f>
        <v>140708.348</v>
      </c>
      <c r="E5" s="160"/>
      <c r="F5" s="160"/>
      <c r="G5" s="163" t="s">
        <v>400</v>
      </c>
      <c r="H5" s="171">
        <f>D14</f>
        <v>0</v>
      </c>
      <c r="I5" s="171">
        <f>D15</f>
        <v>0</v>
      </c>
      <c r="J5" s="171">
        <f>D16</f>
        <v>0</v>
      </c>
      <c r="K5" s="172">
        <f>D17</f>
        <v>0</v>
      </c>
      <c r="L5" s="160"/>
      <c r="M5" s="160"/>
      <c r="N5" s="160"/>
      <c r="O5" s="160"/>
      <c r="P5" s="160"/>
      <c r="Q5" s="160"/>
      <c r="R5" s="160"/>
      <c r="S5" s="160"/>
      <c r="T5" s="160"/>
    </row>
    <row r="6" spans="1:20" ht="15" thickBot="1">
      <c r="E6" s="160"/>
      <c r="F6" s="160"/>
      <c r="G6" s="163" t="s">
        <v>401</v>
      </c>
      <c r="H6" s="171">
        <f>D20</f>
        <v>0</v>
      </c>
      <c r="I6" s="171">
        <f>D21</f>
        <v>0</v>
      </c>
      <c r="J6" s="171">
        <f>D22</f>
        <v>0</v>
      </c>
      <c r="K6" s="172">
        <f>D23</f>
        <v>0</v>
      </c>
      <c r="L6" s="160"/>
      <c r="M6" s="160"/>
      <c r="N6" s="160"/>
      <c r="O6" s="160"/>
      <c r="P6" s="160"/>
      <c r="Q6" s="160"/>
      <c r="R6" s="160"/>
      <c r="S6" s="160"/>
      <c r="T6" s="160"/>
    </row>
    <row r="7" spans="1:20" ht="15.75" thickBot="1">
      <c r="A7" s="162" t="s">
        <v>399</v>
      </c>
      <c r="B7" s="162" t="s">
        <v>393</v>
      </c>
      <c r="C7" s="162" t="s">
        <v>394</v>
      </c>
      <c r="D7" s="162" t="s">
        <v>395</v>
      </c>
      <c r="E7" s="160"/>
      <c r="F7" s="160"/>
      <c r="G7" s="163" t="s">
        <v>402</v>
      </c>
      <c r="H7" s="171">
        <f>D26</f>
        <v>0</v>
      </c>
      <c r="I7" s="171">
        <f>D27</f>
        <v>0</v>
      </c>
      <c r="J7" s="171">
        <f>D28</f>
        <v>0</v>
      </c>
      <c r="K7" s="172">
        <f>D29</f>
        <v>0</v>
      </c>
      <c r="L7" s="160"/>
      <c r="M7" s="160"/>
      <c r="N7" s="160"/>
      <c r="O7" s="160"/>
      <c r="P7" s="160"/>
      <c r="Q7" s="160"/>
      <c r="R7" s="160"/>
      <c r="S7" s="160"/>
      <c r="T7" s="160"/>
    </row>
    <row r="8" spans="1:20" ht="15" thickBot="1">
      <c r="A8" s="163" t="s">
        <v>311</v>
      </c>
      <c r="B8" s="169"/>
      <c r="C8" s="164">
        <v>6.1050000000000004</v>
      </c>
      <c r="D8" s="164">
        <f>B8*C8</f>
        <v>0</v>
      </c>
      <c r="E8" s="160"/>
      <c r="F8" s="160"/>
      <c r="G8" s="163" t="s">
        <v>403</v>
      </c>
      <c r="H8" s="171">
        <f>D32</f>
        <v>0</v>
      </c>
      <c r="I8" s="171">
        <f>D33</f>
        <v>0</v>
      </c>
      <c r="J8" s="171">
        <f>D34</f>
        <v>0</v>
      </c>
      <c r="K8" s="172">
        <f>D35</f>
        <v>0</v>
      </c>
      <c r="L8" s="160"/>
      <c r="M8" s="160"/>
      <c r="N8" s="160"/>
      <c r="O8" s="160"/>
      <c r="P8" s="160"/>
      <c r="Q8" s="160"/>
      <c r="R8" s="160"/>
      <c r="S8" s="160"/>
      <c r="T8" s="160"/>
    </row>
    <row r="9" spans="1:20" ht="15" thickBot="1">
      <c r="A9" s="163" t="s">
        <v>314</v>
      </c>
      <c r="B9" s="163"/>
      <c r="C9" s="164">
        <v>6.4939999999999998</v>
      </c>
      <c r="D9" s="164">
        <f t="shared" ref="D9:D10" si="1">B9*C9</f>
        <v>0</v>
      </c>
      <c r="F9" s="160"/>
      <c r="G9" s="163" t="s">
        <v>404</v>
      </c>
      <c r="H9" s="171">
        <f>D38</f>
        <v>0</v>
      </c>
      <c r="I9" s="171">
        <f>D39</f>
        <v>0</v>
      </c>
      <c r="J9" s="171">
        <f>D40</f>
        <v>0</v>
      </c>
      <c r="K9" s="172">
        <f>D41</f>
        <v>0</v>
      </c>
      <c r="L9" s="160"/>
      <c r="M9" s="160"/>
      <c r="N9" s="160"/>
      <c r="O9" s="160"/>
      <c r="P9" s="160"/>
      <c r="Q9" s="160"/>
      <c r="R9" s="160"/>
      <c r="S9" s="160"/>
      <c r="T9" s="160"/>
    </row>
    <row r="10" spans="1:20" ht="15" thickBot="1">
      <c r="A10" s="163" t="s">
        <v>396</v>
      </c>
      <c r="B10" s="163"/>
      <c r="C10" s="164">
        <v>6.4749999999999996</v>
      </c>
      <c r="D10" s="164">
        <f t="shared" si="1"/>
        <v>0</v>
      </c>
      <c r="F10" s="160"/>
      <c r="G10" s="163" t="s">
        <v>405</v>
      </c>
      <c r="H10" s="171">
        <f>D44</f>
        <v>0</v>
      </c>
      <c r="I10" s="171">
        <f>D45</f>
        <v>0</v>
      </c>
      <c r="J10" s="171">
        <f>D46</f>
        <v>0</v>
      </c>
      <c r="K10" s="172">
        <f>D47</f>
        <v>0</v>
      </c>
      <c r="L10" s="160"/>
      <c r="M10" s="160"/>
      <c r="N10" s="160"/>
      <c r="O10" s="160"/>
      <c r="P10" s="160"/>
      <c r="Q10" s="160"/>
      <c r="R10" s="160"/>
      <c r="S10" s="160"/>
      <c r="T10" s="160"/>
    </row>
    <row r="11" spans="1:20" ht="15.75" thickBot="1">
      <c r="A11" s="161"/>
      <c r="B11" s="162">
        <f>SUM(B8:B10)</f>
        <v>0</v>
      </c>
      <c r="C11" s="161"/>
      <c r="D11" s="170">
        <f>SUM(D8:D10)</f>
        <v>0</v>
      </c>
      <c r="F11" s="160"/>
      <c r="G11" s="163" t="s">
        <v>406</v>
      </c>
      <c r="H11" s="171">
        <f>D50</f>
        <v>0</v>
      </c>
      <c r="I11" s="171">
        <f>D51</f>
        <v>0</v>
      </c>
      <c r="J11" s="171">
        <f>D52</f>
        <v>0</v>
      </c>
      <c r="K11" s="172">
        <f>D53</f>
        <v>0</v>
      </c>
      <c r="L11" s="160"/>
      <c r="M11" s="160"/>
      <c r="N11" s="160"/>
      <c r="O11" s="160"/>
      <c r="P11" s="160"/>
      <c r="Q11" s="160"/>
      <c r="R11" s="160"/>
      <c r="S11" s="160"/>
      <c r="T11" s="160"/>
    </row>
    <row r="12" spans="1:20" ht="15" thickBot="1">
      <c r="F12" s="160"/>
      <c r="G12" s="163" t="s">
        <v>407</v>
      </c>
      <c r="H12" s="171">
        <f>D56</f>
        <v>0</v>
      </c>
      <c r="I12" s="171">
        <f>D57</f>
        <v>0</v>
      </c>
      <c r="J12" s="171">
        <f>D58</f>
        <v>0</v>
      </c>
      <c r="K12" s="172">
        <f>D53</f>
        <v>0</v>
      </c>
      <c r="L12" s="160"/>
      <c r="M12" s="160"/>
      <c r="N12" s="160"/>
      <c r="O12" s="160"/>
      <c r="P12" s="160"/>
      <c r="Q12" s="160"/>
      <c r="R12" s="160"/>
      <c r="S12" s="160"/>
      <c r="T12" s="160"/>
    </row>
    <row r="13" spans="1:20" ht="15.75" thickBot="1">
      <c r="A13" s="162" t="s">
        <v>400</v>
      </c>
      <c r="B13" s="162" t="s">
        <v>393</v>
      </c>
      <c r="C13" s="162" t="s">
        <v>394</v>
      </c>
      <c r="D13" s="162" t="s">
        <v>395</v>
      </c>
      <c r="F13" s="160"/>
      <c r="G13" s="163" t="s">
        <v>408</v>
      </c>
      <c r="H13" s="171">
        <f>D62</f>
        <v>0</v>
      </c>
      <c r="I13" s="171">
        <f>D63</f>
        <v>0</v>
      </c>
      <c r="J13" s="171">
        <f>D64</f>
        <v>0</v>
      </c>
      <c r="K13" s="172">
        <f>D65</f>
        <v>0</v>
      </c>
      <c r="L13" s="160"/>
      <c r="M13" s="160"/>
      <c r="N13" s="160"/>
      <c r="O13" s="160"/>
      <c r="P13" s="160"/>
      <c r="Q13" s="160"/>
      <c r="R13" s="160"/>
      <c r="S13" s="160"/>
      <c r="T13" s="160"/>
    </row>
    <row r="14" spans="1:20" ht="15" thickBot="1">
      <c r="A14" s="163" t="s">
        <v>311</v>
      </c>
      <c r="B14" s="169"/>
      <c r="C14" s="164">
        <v>6.1050000000000004</v>
      </c>
      <c r="D14" s="164">
        <f>B14*C14</f>
        <v>0</v>
      </c>
      <c r="F14" s="160"/>
      <c r="G14" s="168" t="s">
        <v>409</v>
      </c>
      <c r="H14" s="171">
        <f>D68</f>
        <v>0</v>
      </c>
      <c r="I14" s="171">
        <f>D69</f>
        <v>0</v>
      </c>
      <c r="J14" s="171">
        <f>D70</f>
        <v>0</v>
      </c>
      <c r="K14" s="172">
        <f>D71</f>
        <v>0</v>
      </c>
      <c r="L14" s="160"/>
      <c r="M14" s="160"/>
      <c r="N14" s="160"/>
      <c r="O14" s="160"/>
      <c r="P14" s="160"/>
      <c r="Q14" s="160"/>
      <c r="R14" s="160"/>
      <c r="S14" s="160"/>
      <c r="T14" s="160"/>
    </row>
    <row r="15" spans="1:20" ht="15.75" thickBot="1">
      <c r="A15" s="163" t="s">
        <v>314</v>
      </c>
      <c r="B15" s="163"/>
      <c r="C15" s="164">
        <v>6.4939999999999998</v>
      </c>
      <c r="D15" s="164">
        <f t="shared" ref="D15:D16" si="2">B15*C15</f>
        <v>0</v>
      </c>
      <c r="F15" s="160"/>
      <c r="G15" s="167" t="s">
        <v>46</v>
      </c>
      <c r="H15" s="173">
        <f>SUM(H3:H14)</f>
        <v>80787.465000000011</v>
      </c>
      <c r="I15" s="173">
        <f t="shared" ref="I15:J15" si="3">SUM(I3:I14)</f>
        <v>20339.207999999999</v>
      </c>
      <c r="J15" s="173">
        <f t="shared" si="3"/>
        <v>39581.674999999996</v>
      </c>
      <c r="K15" s="173">
        <f>SUM(H15:J15)</f>
        <v>140708.348</v>
      </c>
      <c r="L15" s="160"/>
      <c r="M15" s="160"/>
      <c r="N15" s="160"/>
      <c r="O15" s="160"/>
      <c r="P15" s="160"/>
      <c r="Q15" s="160"/>
      <c r="R15" s="160"/>
      <c r="S15" s="160"/>
      <c r="T15" s="160"/>
    </row>
    <row r="16" spans="1:20" ht="15" thickBot="1">
      <c r="A16" s="163" t="s">
        <v>396</v>
      </c>
      <c r="B16" s="163"/>
      <c r="C16" s="164">
        <v>6.4749999999999996</v>
      </c>
      <c r="D16" s="164">
        <f t="shared" si="2"/>
        <v>0</v>
      </c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</row>
    <row r="17" spans="1:20" ht="15.75" thickBot="1">
      <c r="A17" s="161"/>
      <c r="B17" s="162">
        <f>SUM(B14:B16)</f>
        <v>0</v>
      </c>
      <c r="C17" s="161"/>
      <c r="D17" s="170">
        <f>SUM(D14:D16)</f>
        <v>0</v>
      </c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</row>
    <row r="18" spans="1:20" ht="15" thickBot="1"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</row>
    <row r="19" spans="1:20" ht="15.75" thickBot="1">
      <c r="A19" s="162" t="s">
        <v>401</v>
      </c>
      <c r="B19" s="162" t="s">
        <v>393</v>
      </c>
      <c r="C19" s="162" t="s">
        <v>394</v>
      </c>
      <c r="D19" s="162" t="s">
        <v>395</v>
      </c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</row>
    <row r="20" spans="1:20" ht="15" thickBot="1">
      <c r="A20" s="163" t="s">
        <v>311</v>
      </c>
      <c r="B20" s="169"/>
      <c r="C20" s="164">
        <v>6.1050000000000004</v>
      </c>
      <c r="D20" s="164">
        <f>B20*C20</f>
        <v>0</v>
      </c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</row>
    <row r="21" spans="1:20" ht="15" thickBot="1">
      <c r="A21" s="163" t="s">
        <v>314</v>
      </c>
      <c r="B21" s="163"/>
      <c r="C21" s="164">
        <v>6.4939999999999998</v>
      </c>
      <c r="D21" s="164">
        <f t="shared" ref="D21:D22" si="4">B21*C21</f>
        <v>0</v>
      </c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</row>
    <row r="22" spans="1:20" ht="15" thickBot="1">
      <c r="A22" s="163" t="s">
        <v>396</v>
      </c>
      <c r="B22" s="163"/>
      <c r="C22" s="164">
        <v>6.4749999999999996</v>
      </c>
      <c r="D22" s="164">
        <f t="shared" si="4"/>
        <v>0</v>
      </c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</row>
    <row r="23" spans="1:20" ht="15.75" thickBot="1">
      <c r="A23" s="161"/>
      <c r="B23" s="162">
        <f>SUM(B20:B22)</f>
        <v>0</v>
      </c>
      <c r="C23" s="161"/>
      <c r="D23" s="170">
        <f>SUM(D20:D22)</f>
        <v>0</v>
      </c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</row>
    <row r="24" spans="1:20" ht="15" thickBot="1"/>
    <row r="25" spans="1:20" ht="15.75" thickBot="1">
      <c r="A25" s="162" t="s">
        <v>402</v>
      </c>
      <c r="B25" s="162" t="s">
        <v>393</v>
      </c>
      <c r="C25" s="162" t="s">
        <v>394</v>
      </c>
      <c r="D25" s="162" t="s">
        <v>395</v>
      </c>
    </row>
    <row r="26" spans="1:20" ht="15" thickBot="1">
      <c r="A26" s="163" t="s">
        <v>311</v>
      </c>
      <c r="B26" s="169"/>
      <c r="C26" s="164">
        <v>6.1050000000000004</v>
      </c>
      <c r="D26" s="164">
        <f>B26*C26</f>
        <v>0</v>
      </c>
    </row>
    <row r="27" spans="1:20" ht="15" thickBot="1">
      <c r="A27" s="163" t="s">
        <v>314</v>
      </c>
      <c r="B27" s="163"/>
      <c r="C27" s="164">
        <v>6.4939999999999998</v>
      </c>
      <c r="D27" s="164">
        <f t="shared" ref="D27:D28" si="5">B27*C27</f>
        <v>0</v>
      </c>
    </row>
    <row r="28" spans="1:20" ht="15" thickBot="1">
      <c r="A28" s="163" t="s">
        <v>396</v>
      </c>
      <c r="B28" s="163"/>
      <c r="C28" s="164">
        <v>6.4749999999999996</v>
      </c>
      <c r="D28" s="164">
        <f t="shared" si="5"/>
        <v>0</v>
      </c>
    </row>
    <row r="29" spans="1:20" ht="15.75" thickBot="1">
      <c r="A29" s="161"/>
      <c r="B29" s="162">
        <f>SUM(B26:B28)</f>
        <v>0</v>
      </c>
      <c r="C29" s="161"/>
      <c r="D29" s="170">
        <f>SUM(D26:D28)</f>
        <v>0</v>
      </c>
    </row>
    <row r="30" spans="1:20" ht="15" thickBot="1"/>
    <row r="31" spans="1:20" ht="15.75" thickBot="1">
      <c r="A31" s="162" t="s">
        <v>403</v>
      </c>
      <c r="B31" s="162" t="s">
        <v>393</v>
      </c>
      <c r="C31" s="162" t="s">
        <v>394</v>
      </c>
      <c r="D31" s="162" t="s">
        <v>395</v>
      </c>
    </row>
    <row r="32" spans="1:20" ht="15" thickBot="1">
      <c r="A32" s="163" t="s">
        <v>311</v>
      </c>
      <c r="B32" s="169"/>
      <c r="C32" s="164">
        <v>6.1050000000000004</v>
      </c>
      <c r="D32" s="164">
        <f>B32*C32</f>
        <v>0</v>
      </c>
    </row>
    <row r="33" spans="1:4" ht="15" thickBot="1">
      <c r="A33" s="163" t="s">
        <v>314</v>
      </c>
      <c r="B33" s="163"/>
      <c r="C33" s="164">
        <v>6.4939999999999998</v>
      </c>
      <c r="D33" s="164">
        <f t="shared" ref="D33:D34" si="6">B33*C33</f>
        <v>0</v>
      </c>
    </row>
    <row r="34" spans="1:4" ht="15" thickBot="1">
      <c r="A34" s="163" t="s">
        <v>396</v>
      </c>
      <c r="B34" s="163"/>
      <c r="C34" s="164">
        <v>6.4749999999999996</v>
      </c>
      <c r="D34" s="164">
        <f t="shared" si="6"/>
        <v>0</v>
      </c>
    </row>
    <row r="35" spans="1:4" ht="15.75" thickBot="1">
      <c r="A35" s="161"/>
      <c r="B35" s="162">
        <f>SUM(B32:B34)</f>
        <v>0</v>
      </c>
      <c r="C35" s="161"/>
      <c r="D35" s="170">
        <f>SUM(D32:D34)</f>
        <v>0</v>
      </c>
    </row>
    <row r="36" spans="1:4" ht="15" thickBot="1"/>
    <row r="37" spans="1:4" ht="15.75" thickBot="1">
      <c r="A37" s="162" t="s">
        <v>404</v>
      </c>
      <c r="B37" s="162" t="s">
        <v>393</v>
      </c>
      <c r="C37" s="162" t="s">
        <v>394</v>
      </c>
      <c r="D37" s="162" t="s">
        <v>395</v>
      </c>
    </row>
    <row r="38" spans="1:4" ht="15" thickBot="1">
      <c r="A38" s="163" t="s">
        <v>311</v>
      </c>
      <c r="B38" s="169"/>
      <c r="C38" s="164">
        <v>6.1050000000000004</v>
      </c>
      <c r="D38" s="164">
        <f>B38*C38</f>
        <v>0</v>
      </c>
    </row>
    <row r="39" spans="1:4" ht="15" thickBot="1">
      <c r="A39" s="163" t="s">
        <v>314</v>
      </c>
      <c r="B39" s="163"/>
      <c r="C39" s="164">
        <v>6.4939999999999998</v>
      </c>
      <c r="D39" s="164">
        <f t="shared" ref="D39:D40" si="7">B39*C39</f>
        <v>0</v>
      </c>
    </row>
    <row r="40" spans="1:4" ht="15" thickBot="1">
      <c r="A40" s="163" t="s">
        <v>396</v>
      </c>
      <c r="B40" s="163"/>
      <c r="C40" s="164">
        <v>6.4749999999999996</v>
      </c>
      <c r="D40" s="164">
        <f t="shared" si="7"/>
        <v>0</v>
      </c>
    </row>
    <row r="41" spans="1:4" ht="15.75" thickBot="1">
      <c r="A41" s="161"/>
      <c r="B41" s="162">
        <f>SUM(B38:B40)</f>
        <v>0</v>
      </c>
      <c r="C41" s="161"/>
      <c r="D41" s="170">
        <f>SUM(D38:D40)</f>
        <v>0</v>
      </c>
    </row>
    <row r="42" spans="1:4" ht="15" thickBot="1"/>
    <row r="43" spans="1:4" ht="15.75" thickBot="1">
      <c r="A43" s="162" t="s">
        <v>405</v>
      </c>
      <c r="B43" s="162" t="s">
        <v>393</v>
      </c>
      <c r="C43" s="162" t="s">
        <v>394</v>
      </c>
      <c r="D43" s="162" t="s">
        <v>395</v>
      </c>
    </row>
    <row r="44" spans="1:4" ht="15" thickBot="1">
      <c r="A44" s="163" t="s">
        <v>311</v>
      </c>
      <c r="B44" s="169"/>
      <c r="C44" s="164">
        <v>6.1050000000000004</v>
      </c>
      <c r="D44" s="164">
        <f>B44*C44</f>
        <v>0</v>
      </c>
    </row>
    <row r="45" spans="1:4" ht="15" thickBot="1">
      <c r="A45" s="163" t="s">
        <v>314</v>
      </c>
      <c r="B45" s="163"/>
      <c r="C45" s="164">
        <v>6.4939999999999998</v>
      </c>
      <c r="D45" s="164">
        <f t="shared" ref="D45:D46" si="8">B45*C45</f>
        <v>0</v>
      </c>
    </row>
    <row r="46" spans="1:4" ht="15" thickBot="1">
      <c r="A46" s="163" t="s">
        <v>396</v>
      </c>
      <c r="B46" s="163"/>
      <c r="C46" s="164">
        <v>6.4749999999999996</v>
      </c>
      <c r="D46" s="164">
        <f t="shared" si="8"/>
        <v>0</v>
      </c>
    </row>
    <row r="47" spans="1:4" ht="15.75" thickBot="1">
      <c r="A47" s="161"/>
      <c r="B47" s="162">
        <f>SUM(B44:B46)</f>
        <v>0</v>
      </c>
      <c r="C47" s="161"/>
      <c r="D47" s="170">
        <f>SUM(D44:D46)</f>
        <v>0</v>
      </c>
    </row>
    <row r="48" spans="1:4" ht="15" thickBot="1"/>
    <row r="49" spans="1:4" ht="15.75" thickBot="1">
      <c r="A49" s="162" t="s">
        <v>406</v>
      </c>
      <c r="B49" s="162" t="s">
        <v>393</v>
      </c>
      <c r="C49" s="162" t="s">
        <v>394</v>
      </c>
      <c r="D49" s="162" t="s">
        <v>395</v>
      </c>
    </row>
    <row r="50" spans="1:4" ht="15" thickBot="1">
      <c r="A50" s="163" t="s">
        <v>311</v>
      </c>
      <c r="B50" s="169"/>
      <c r="C50" s="164">
        <v>6.1050000000000004</v>
      </c>
      <c r="D50" s="164">
        <f>B50*C50</f>
        <v>0</v>
      </c>
    </row>
    <row r="51" spans="1:4" ht="15" thickBot="1">
      <c r="A51" s="163" t="s">
        <v>314</v>
      </c>
      <c r="B51" s="163"/>
      <c r="C51" s="164">
        <v>6.4939999999999998</v>
      </c>
      <c r="D51" s="164">
        <f t="shared" ref="D51:D52" si="9">B51*C51</f>
        <v>0</v>
      </c>
    </row>
    <row r="52" spans="1:4" ht="15" thickBot="1">
      <c r="A52" s="163" t="s">
        <v>396</v>
      </c>
      <c r="B52" s="163"/>
      <c r="C52" s="164">
        <v>6.4749999999999996</v>
      </c>
      <c r="D52" s="164">
        <f t="shared" si="9"/>
        <v>0</v>
      </c>
    </row>
    <row r="53" spans="1:4" ht="15.75" thickBot="1">
      <c r="A53" s="161"/>
      <c r="B53" s="162">
        <f>SUM(B50:B52)</f>
        <v>0</v>
      </c>
      <c r="C53" s="161"/>
      <c r="D53" s="170">
        <f>SUM(D50:D52)</f>
        <v>0</v>
      </c>
    </row>
    <row r="54" spans="1:4" ht="15" thickBot="1"/>
    <row r="55" spans="1:4" ht="15.75" thickBot="1">
      <c r="A55" s="162" t="s">
        <v>407</v>
      </c>
      <c r="B55" s="162" t="s">
        <v>393</v>
      </c>
      <c r="C55" s="162" t="s">
        <v>394</v>
      </c>
      <c r="D55" s="162" t="s">
        <v>395</v>
      </c>
    </row>
    <row r="56" spans="1:4" ht="15" thickBot="1">
      <c r="A56" s="163" t="s">
        <v>311</v>
      </c>
      <c r="B56" s="169"/>
      <c r="C56" s="164">
        <v>6.1050000000000004</v>
      </c>
      <c r="D56" s="164">
        <f>B56*C56</f>
        <v>0</v>
      </c>
    </row>
    <row r="57" spans="1:4" ht="15" thickBot="1">
      <c r="A57" s="163" t="s">
        <v>314</v>
      </c>
      <c r="B57" s="163"/>
      <c r="C57" s="164">
        <v>6.4939999999999998</v>
      </c>
      <c r="D57" s="164">
        <f t="shared" ref="D57:D58" si="10">B57*C57</f>
        <v>0</v>
      </c>
    </row>
    <row r="58" spans="1:4" ht="15" thickBot="1">
      <c r="A58" s="163" t="s">
        <v>396</v>
      </c>
      <c r="B58" s="163"/>
      <c r="C58" s="164">
        <v>6.4749999999999996</v>
      </c>
      <c r="D58" s="164">
        <f t="shared" si="10"/>
        <v>0</v>
      </c>
    </row>
    <row r="59" spans="1:4" ht="15.75" thickBot="1">
      <c r="A59" s="161"/>
      <c r="B59" s="162">
        <f>SUM(B56:B58)</f>
        <v>0</v>
      </c>
      <c r="C59" s="161"/>
      <c r="D59" s="170">
        <f>SUM(D56:D58)</f>
        <v>0</v>
      </c>
    </row>
    <row r="60" spans="1:4" ht="15" thickBot="1"/>
    <row r="61" spans="1:4" ht="15.75" thickBot="1">
      <c r="A61" s="162" t="s">
        <v>408</v>
      </c>
      <c r="B61" s="162" t="s">
        <v>393</v>
      </c>
      <c r="C61" s="162" t="s">
        <v>394</v>
      </c>
      <c r="D61" s="162" t="s">
        <v>395</v>
      </c>
    </row>
    <row r="62" spans="1:4" ht="15" thickBot="1">
      <c r="A62" s="163" t="s">
        <v>311</v>
      </c>
      <c r="B62" s="169"/>
      <c r="C62" s="164">
        <v>6.1050000000000004</v>
      </c>
      <c r="D62" s="164">
        <f>B62*C62</f>
        <v>0</v>
      </c>
    </row>
    <row r="63" spans="1:4" ht="15" thickBot="1">
      <c r="A63" s="163" t="s">
        <v>314</v>
      </c>
      <c r="B63" s="163"/>
      <c r="C63" s="164">
        <v>6.4939999999999998</v>
      </c>
      <c r="D63" s="164">
        <f t="shared" ref="D63:D64" si="11">B63*C63</f>
        <v>0</v>
      </c>
    </row>
    <row r="64" spans="1:4" ht="15" thickBot="1">
      <c r="A64" s="163" t="s">
        <v>396</v>
      </c>
      <c r="B64" s="163"/>
      <c r="C64" s="164">
        <v>6.4749999999999996</v>
      </c>
      <c r="D64" s="164">
        <f t="shared" si="11"/>
        <v>0</v>
      </c>
    </row>
    <row r="65" spans="1:4" ht="15.75" thickBot="1">
      <c r="A65" s="161"/>
      <c r="B65" s="162">
        <f>SUM(B62:B64)</f>
        <v>0</v>
      </c>
      <c r="C65" s="161"/>
      <c r="D65" s="170">
        <f>SUM(D62:D64)</f>
        <v>0</v>
      </c>
    </row>
    <row r="66" spans="1:4" ht="15" thickBot="1"/>
    <row r="67" spans="1:4" ht="15.75" thickBot="1">
      <c r="A67" s="162" t="s">
        <v>409</v>
      </c>
      <c r="B67" s="162" t="s">
        <v>393</v>
      </c>
      <c r="C67" s="162" t="s">
        <v>394</v>
      </c>
      <c r="D67" s="162" t="s">
        <v>395</v>
      </c>
    </row>
    <row r="68" spans="1:4" ht="15" thickBot="1">
      <c r="A68" s="163" t="s">
        <v>311</v>
      </c>
      <c r="B68" s="169"/>
      <c r="C68" s="164">
        <v>6.1050000000000004</v>
      </c>
      <c r="D68" s="164">
        <f>B68*C68</f>
        <v>0</v>
      </c>
    </row>
    <row r="69" spans="1:4" ht="15" thickBot="1">
      <c r="A69" s="163" t="s">
        <v>314</v>
      </c>
      <c r="B69" s="163"/>
      <c r="C69" s="164">
        <v>6.4939999999999998</v>
      </c>
      <c r="D69" s="164">
        <f t="shared" ref="D69:D70" si="12">B69*C69</f>
        <v>0</v>
      </c>
    </row>
    <row r="70" spans="1:4" ht="15" thickBot="1">
      <c r="A70" s="163" t="s">
        <v>396</v>
      </c>
      <c r="B70" s="163"/>
      <c r="C70" s="164">
        <v>6.4749999999999996</v>
      </c>
      <c r="D70" s="164">
        <f t="shared" si="12"/>
        <v>0</v>
      </c>
    </row>
    <row r="71" spans="1:4" ht="15.75" thickBot="1">
      <c r="A71" s="161"/>
      <c r="B71" s="162">
        <f>SUM(B68:B70)</f>
        <v>0</v>
      </c>
      <c r="C71" s="161"/>
      <c r="D71" s="170">
        <f>SUM(D68:D70)</f>
        <v>0</v>
      </c>
    </row>
  </sheetData>
  <mergeCells count="1">
    <mergeCell ref="G1:K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96"/>
  <sheetViews>
    <sheetView topLeftCell="H1" workbookViewId="0">
      <selection activeCell="A64" sqref="A64:G64"/>
    </sheetView>
  </sheetViews>
  <sheetFormatPr defaultRowHeight="14.25"/>
  <cols>
    <col min="7" max="7" width="24" customWidth="1"/>
    <col min="8" max="8" width="13.75" customWidth="1"/>
    <col min="9" max="9" width="14.375" customWidth="1"/>
  </cols>
  <sheetData>
    <row r="3" spans="1:24" ht="31.5">
      <c r="A3" s="365" t="s">
        <v>174</v>
      </c>
      <c r="B3" s="366"/>
      <c r="C3" s="367" t="s">
        <v>954</v>
      </c>
      <c r="D3" s="368"/>
      <c r="E3" s="369"/>
      <c r="F3" s="367" t="s">
        <v>955</v>
      </c>
      <c r="G3" s="369"/>
      <c r="H3" s="282" t="s">
        <v>956</v>
      </c>
      <c r="I3" s="282" t="s">
        <v>957</v>
      </c>
      <c r="J3" s="345" t="s">
        <v>5</v>
      </c>
      <c r="K3" s="346"/>
      <c r="L3" s="257" t="s">
        <v>958</v>
      </c>
      <c r="M3" s="345" t="s">
        <v>959</v>
      </c>
      <c r="N3" s="346"/>
      <c r="O3" s="345" t="s">
        <v>960</v>
      </c>
      <c r="P3" s="346"/>
      <c r="Q3" s="345" t="s">
        <v>961</v>
      </c>
      <c r="R3" s="346"/>
      <c r="S3" s="347" t="s">
        <v>962</v>
      </c>
      <c r="T3" s="348"/>
      <c r="U3" s="348"/>
      <c r="V3" s="348"/>
      <c r="W3" s="348"/>
      <c r="X3" s="349"/>
    </row>
    <row r="4" spans="1:24" ht="15.75">
      <c r="A4" s="350" t="s">
        <v>176</v>
      </c>
      <c r="B4" s="351"/>
      <c r="C4" s="354" t="s">
        <v>963</v>
      </c>
      <c r="D4" s="355"/>
      <c r="E4" s="356"/>
      <c r="F4" s="354" t="s">
        <v>964</v>
      </c>
      <c r="G4" s="356"/>
      <c r="H4" s="258" t="s">
        <v>965</v>
      </c>
      <c r="I4" s="258" t="s">
        <v>966</v>
      </c>
      <c r="J4" s="357">
        <v>3590.76</v>
      </c>
      <c r="K4" s="358"/>
      <c r="L4" s="259">
        <v>1</v>
      </c>
      <c r="M4" s="359">
        <v>83790.759999999995</v>
      </c>
      <c r="N4" s="360"/>
      <c r="O4" s="361">
        <v>1416.66</v>
      </c>
      <c r="P4" s="362"/>
      <c r="Q4" s="363"/>
      <c r="R4" s="364"/>
      <c r="S4" s="354" t="s">
        <v>967</v>
      </c>
      <c r="T4" s="355"/>
      <c r="U4" s="355"/>
      <c r="V4" s="355"/>
      <c r="W4" s="355"/>
      <c r="X4" s="356"/>
    </row>
    <row r="5" spans="1:24" ht="15.75">
      <c r="A5" s="350"/>
      <c r="B5" s="351"/>
      <c r="C5" s="354" t="s">
        <v>968</v>
      </c>
      <c r="D5" s="355"/>
      <c r="E5" s="356"/>
      <c r="F5" s="354" t="s">
        <v>969</v>
      </c>
      <c r="G5" s="356"/>
      <c r="H5" s="258" t="s">
        <v>965</v>
      </c>
      <c r="I5" s="258" t="s">
        <v>966</v>
      </c>
      <c r="J5" s="370"/>
      <c r="K5" s="371"/>
      <c r="L5" s="260"/>
      <c r="M5" s="370"/>
      <c r="N5" s="371"/>
      <c r="O5" s="372">
        <v>3116.66</v>
      </c>
      <c r="P5" s="373"/>
      <c r="Q5" s="363"/>
      <c r="R5" s="364"/>
      <c r="S5" s="354" t="s">
        <v>967</v>
      </c>
      <c r="T5" s="355"/>
      <c r="U5" s="355"/>
      <c r="V5" s="355"/>
      <c r="W5" s="355"/>
      <c r="X5" s="356"/>
    </row>
    <row r="6" spans="1:24" ht="15.75">
      <c r="A6" s="350"/>
      <c r="B6" s="351"/>
      <c r="C6" s="354" t="s">
        <v>963</v>
      </c>
      <c r="D6" s="355"/>
      <c r="E6" s="356"/>
      <c r="F6" s="354" t="s">
        <v>970</v>
      </c>
      <c r="G6" s="356"/>
      <c r="H6" s="258" t="s">
        <v>965</v>
      </c>
      <c r="I6" s="258" t="s">
        <v>966</v>
      </c>
      <c r="J6" s="370"/>
      <c r="K6" s="371"/>
      <c r="L6" s="260"/>
      <c r="M6" s="370"/>
      <c r="N6" s="371"/>
      <c r="O6" s="361">
        <v>850</v>
      </c>
      <c r="P6" s="362"/>
      <c r="Q6" s="363">
        <f>M4-O4-O5-O6</f>
        <v>78407.439999999988</v>
      </c>
      <c r="R6" s="364"/>
      <c r="S6" s="354" t="s">
        <v>967</v>
      </c>
      <c r="T6" s="355"/>
      <c r="U6" s="355"/>
      <c r="V6" s="355"/>
      <c r="W6" s="355"/>
      <c r="X6" s="356"/>
    </row>
    <row r="7" spans="1:24" ht="15.75">
      <c r="A7" s="350"/>
      <c r="B7" s="351"/>
      <c r="C7" s="377"/>
      <c r="D7" s="378"/>
      <c r="E7" s="379"/>
      <c r="F7" s="370"/>
      <c r="G7" s="371"/>
      <c r="H7" s="261"/>
      <c r="I7" s="261"/>
      <c r="J7" s="370"/>
      <c r="K7" s="371"/>
      <c r="L7" s="260"/>
      <c r="M7" s="370"/>
      <c r="N7" s="371"/>
      <c r="O7" s="380"/>
      <c r="P7" s="381"/>
      <c r="Q7" s="382"/>
      <c r="R7" s="383"/>
      <c r="S7" s="374"/>
      <c r="T7" s="375"/>
      <c r="U7" s="375"/>
      <c r="V7" s="375"/>
      <c r="W7" s="375"/>
      <c r="X7" s="376"/>
    </row>
    <row r="8" spans="1:24" ht="15.75">
      <c r="A8" s="350"/>
      <c r="B8" s="351"/>
      <c r="C8" s="377"/>
      <c r="D8" s="378"/>
      <c r="E8" s="379"/>
      <c r="F8" s="370"/>
      <c r="G8" s="371"/>
      <c r="H8" s="261"/>
      <c r="I8" s="261"/>
      <c r="J8" s="370"/>
      <c r="K8" s="371"/>
      <c r="L8" s="260"/>
      <c r="M8" s="370"/>
      <c r="N8" s="371"/>
      <c r="O8" s="380"/>
      <c r="P8" s="381"/>
      <c r="Q8" s="382"/>
      <c r="R8" s="383"/>
      <c r="S8" s="374"/>
      <c r="T8" s="375"/>
      <c r="U8" s="375"/>
      <c r="V8" s="375"/>
      <c r="W8" s="375"/>
      <c r="X8" s="376"/>
    </row>
    <row r="9" spans="1:24" ht="15.75">
      <c r="A9" s="350"/>
      <c r="B9" s="351"/>
      <c r="C9" s="377"/>
      <c r="D9" s="378"/>
      <c r="E9" s="379"/>
      <c r="F9" s="370"/>
      <c r="G9" s="371"/>
      <c r="H9" s="261"/>
      <c r="I9" s="261"/>
      <c r="J9" s="370"/>
      <c r="K9" s="371"/>
      <c r="L9" s="260"/>
      <c r="M9" s="370"/>
      <c r="N9" s="371"/>
      <c r="O9" s="380"/>
      <c r="P9" s="381"/>
      <c r="Q9" s="382"/>
      <c r="R9" s="371"/>
      <c r="S9" s="374"/>
      <c r="T9" s="375"/>
      <c r="U9" s="375"/>
      <c r="V9" s="375"/>
      <c r="W9" s="375"/>
      <c r="X9" s="376"/>
    </row>
    <row r="10" spans="1:24" ht="15.75">
      <c r="A10" s="352"/>
      <c r="B10" s="353"/>
      <c r="C10" s="377"/>
      <c r="D10" s="378"/>
      <c r="E10" s="379"/>
      <c r="F10" s="370"/>
      <c r="G10" s="371"/>
      <c r="H10" s="261"/>
      <c r="I10" s="261"/>
      <c r="J10" s="370"/>
      <c r="K10" s="371"/>
      <c r="L10" s="260"/>
      <c r="M10" s="370"/>
      <c r="N10" s="371"/>
      <c r="O10" s="384"/>
      <c r="P10" s="385"/>
      <c r="Q10" s="386"/>
      <c r="R10" s="387"/>
      <c r="S10" s="388"/>
      <c r="T10" s="389"/>
      <c r="U10" s="389"/>
      <c r="V10" s="389"/>
      <c r="W10" s="389"/>
      <c r="X10" s="390"/>
    </row>
    <row r="11" spans="1:24" ht="31.5">
      <c r="A11" s="365" t="s">
        <v>174</v>
      </c>
      <c r="B11" s="366"/>
      <c r="C11" s="367" t="s">
        <v>954</v>
      </c>
      <c r="D11" s="368"/>
      <c r="E11" s="369"/>
      <c r="F11" s="367" t="s">
        <v>955</v>
      </c>
      <c r="G11" s="369"/>
      <c r="H11" s="281" t="s">
        <v>956</v>
      </c>
      <c r="I11" s="281" t="s">
        <v>957</v>
      </c>
      <c r="J11" s="345" t="s">
        <v>5</v>
      </c>
      <c r="K11" s="346"/>
      <c r="L11" s="257" t="s">
        <v>958</v>
      </c>
      <c r="M11" s="345" t="s">
        <v>959</v>
      </c>
      <c r="N11" s="346"/>
      <c r="O11" s="345" t="s">
        <v>960</v>
      </c>
      <c r="P11" s="346"/>
      <c r="Q11" s="345" t="s">
        <v>961</v>
      </c>
      <c r="R11" s="346"/>
      <c r="S11" s="347" t="s">
        <v>962</v>
      </c>
      <c r="T11" s="348"/>
      <c r="U11" s="348"/>
      <c r="V11" s="348"/>
      <c r="W11" s="348"/>
      <c r="X11" s="349"/>
    </row>
    <row r="12" spans="1:24" ht="15.75">
      <c r="A12" s="391" t="s">
        <v>629</v>
      </c>
      <c r="B12" s="392"/>
      <c r="C12" s="370"/>
      <c r="D12" s="393"/>
      <c r="E12" s="371"/>
      <c r="F12" s="394"/>
      <c r="G12" s="395"/>
      <c r="H12" s="262"/>
      <c r="I12" s="262"/>
      <c r="J12" s="396">
        <v>6833.72</v>
      </c>
      <c r="K12" s="396"/>
      <c r="L12" s="263">
        <v>2</v>
      </c>
      <c r="M12" s="397">
        <v>36493.519999999997</v>
      </c>
      <c r="N12" s="397"/>
      <c r="O12" s="361">
        <v>0</v>
      </c>
      <c r="P12" s="362"/>
      <c r="Q12" s="363">
        <f>M12</f>
        <v>36493.519999999997</v>
      </c>
      <c r="R12" s="398"/>
      <c r="S12" s="388"/>
      <c r="T12" s="389"/>
      <c r="U12" s="389"/>
      <c r="V12" s="389"/>
      <c r="W12" s="389"/>
      <c r="X12" s="390"/>
    </row>
    <row r="13" spans="1:24" ht="15.75">
      <c r="A13" s="350"/>
      <c r="B13" s="351"/>
      <c r="C13" s="370"/>
      <c r="D13" s="393"/>
      <c r="E13" s="371"/>
      <c r="F13" s="394"/>
      <c r="G13" s="395"/>
      <c r="H13" s="262"/>
      <c r="I13" s="262"/>
      <c r="J13" s="370"/>
      <c r="K13" s="371"/>
      <c r="L13" s="260"/>
      <c r="M13" s="399"/>
      <c r="N13" s="399"/>
      <c r="O13" s="380"/>
      <c r="P13" s="381"/>
      <c r="Q13" s="382"/>
      <c r="R13" s="371"/>
      <c r="S13" s="388"/>
      <c r="T13" s="389"/>
      <c r="U13" s="389"/>
      <c r="V13" s="389"/>
      <c r="W13" s="389"/>
      <c r="X13" s="390"/>
    </row>
    <row r="14" spans="1:24" ht="15.75">
      <c r="A14" s="350"/>
      <c r="B14" s="351"/>
      <c r="C14" s="370"/>
      <c r="D14" s="393"/>
      <c r="E14" s="371"/>
      <c r="F14" s="394"/>
      <c r="G14" s="395"/>
      <c r="H14" s="262"/>
      <c r="I14" s="262"/>
      <c r="J14" s="370"/>
      <c r="K14" s="371"/>
      <c r="L14" s="260"/>
      <c r="M14" s="370"/>
      <c r="N14" s="371"/>
      <c r="O14" s="380"/>
      <c r="P14" s="381"/>
      <c r="Q14" s="382"/>
      <c r="R14" s="371"/>
      <c r="S14" s="374"/>
      <c r="T14" s="375"/>
      <c r="U14" s="375"/>
      <c r="V14" s="375"/>
      <c r="W14" s="375"/>
      <c r="X14" s="376"/>
    </row>
    <row r="15" spans="1:24" ht="15.75">
      <c r="A15" s="350"/>
      <c r="B15" s="351"/>
      <c r="C15" s="260"/>
      <c r="D15" s="264"/>
      <c r="E15" s="265"/>
      <c r="F15" s="394"/>
      <c r="G15" s="395"/>
      <c r="H15" s="262"/>
      <c r="I15" s="262"/>
      <c r="J15" s="370"/>
      <c r="K15" s="371"/>
      <c r="L15" s="260"/>
      <c r="M15" s="370"/>
      <c r="N15" s="371"/>
      <c r="O15" s="380"/>
      <c r="P15" s="381"/>
      <c r="Q15" s="382"/>
      <c r="R15" s="371"/>
      <c r="S15" s="374"/>
      <c r="T15" s="375"/>
      <c r="U15" s="375"/>
      <c r="V15" s="375"/>
      <c r="W15" s="375"/>
      <c r="X15" s="376"/>
    </row>
    <row r="16" spans="1:24" ht="15.75">
      <c r="A16" s="350"/>
      <c r="B16" s="351"/>
      <c r="C16" s="260"/>
      <c r="D16" s="264"/>
      <c r="E16" s="266"/>
      <c r="F16" s="267"/>
      <c r="G16" s="268"/>
      <c r="H16" s="262"/>
      <c r="I16" s="262"/>
      <c r="J16" s="370"/>
      <c r="K16" s="371"/>
      <c r="L16" s="260"/>
      <c r="M16" s="370"/>
      <c r="N16" s="371"/>
      <c r="O16" s="380"/>
      <c r="P16" s="381"/>
      <c r="Q16" s="382"/>
      <c r="R16" s="371"/>
      <c r="S16" s="374"/>
      <c r="T16" s="375"/>
      <c r="U16" s="375"/>
      <c r="V16" s="375"/>
      <c r="W16" s="375"/>
      <c r="X16" s="376"/>
    </row>
    <row r="17" spans="1:24" ht="15.75">
      <c r="A17" s="350"/>
      <c r="B17" s="351"/>
      <c r="C17" s="260"/>
      <c r="D17" s="264"/>
      <c r="E17" s="266"/>
      <c r="F17" s="267"/>
      <c r="G17" s="268"/>
      <c r="H17" s="262"/>
      <c r="I17" s="262"/>
      <c r="J17" s="370"/>
      <c r="K17" s="371"/>
      <c r="L17" s="260"/>
      <c r="M17" s="370"/>
      <c r="N17" s="371"/>
      <c r="O17" s="380"/>
      <c r="P17" s="381"/>
      <c r="Q17" s="269"/>
      <c r="R17" s="265"/>
      <c r="S17" s="374"/>
      <c r="T17" s="375"/>
      <c r="U17" s="375"/>
      <c r="V17" s="375"/>
      <c r="W17" s="375"/>
      <c r="X17" s="376"/>
    </row>
    <row r="18" spans="1:24" ht="15.75">
      <c r="A18" s="350"/>
      <c r="B18" s="351"/>
      <c r="C18" s="270"/>
      <c r="D18" s="271"/>
      <c r="E18" s="266"/>
      <c r="F18" s="370"/>
      <c r="G18" s="371"/>
      <c r="H18" s="261"/>
      <c r="I18" s="261"/>
      <c r="J18" s="370"/>
      <c r="K18" s="371"/>
      <c r="L18" s="260"/>
      <c r="M18" s="370"/>
      <c r="N18" s="371"/>
      <c r="O18" s="380"/>
      <c r="P18" s="381"/>
      <c r="Q18" s="382"/>
      <c r="R18" s="371"/>
      <c r="S18" s="374"/>
      <c r="T18" s="375"/>
      <c r="U18" s="375"/>
      <c r="V18" s="375"/>
      <c r="W18" s="375"/>
      <c r="X18" s="376"/>
    </row>
    <row r="19" spans="1:24" ht="15.75">
      <c r="A19" s="350"/>
      <c r="B19" s="351"/>
      <c r="C19" s="260"/>
      <c r="D19" s="264"/>
      <c r="E19" s="266"/>
      <c r="F19" s="271"/>
      <c r="G19" s="266"/>
      <c r="H19" s="261"/>
      <c r="I19" s="261"/>
      <c r="J19" s="370"/>
      <c r="K19" s="371"/>
      <c r="L19" s="260"/>
      <c r="M19" s="370"/>
      <c r="N19" s="371"/>
      <c r="O19" s="380"/>
      <c r="P19" s="381"/>
      <c r="Q19" s="269"/>
      <c r="R19" s="265"/>
      <c r="S19" s="374"/>
      <c r="T19" s="375"/>
      <c r="U19" s="375"/>
      <c r="V19" s="375"/>
      <c r="W19" s="375"/>
      <c r="X19" s="376"/>
    </row>
    <row r="20" spans="1:24" ht="15.75">
      <c r="A20" s="350"/>
      <c r="B20" s="351"/>
      <c r="C20" s="260"/>
      <c r="D20" s="264"/>
      <c r="E20" s="266"/>
      <c r="F20" s="271"/>
      <c r="G20" s="266"/>
      <c r="H20" s="261"/>
      <c r="I20" s="261"/>
      <c r="J20" s="370"/>
      <c r="K20" s="371"/>
      <c r="L20" s="260"/>
      <c r="M20" s="370"/>
      <c r="N20" s="371"/>
      <c r="O20" s="380"/>
      <c r="P20" s="381"/>
      <c r="Q20" s="382"/>
      <c r="R20" s="371"/>
      <c r="S20" s="374"/>
      <c r="T20" s="375"/>
      <c r="U20" s="375"/>
      <c r="V20" s="375"/>
      <c r="W20" s="375"/>
      <c r="X20" s="376"/>
    </row>
    <row r="21" spans="1:24" ht="15.75">
      <c r="A21" s="352"/>
      <c r="B21" s="353"/>
      <c r="C21" s="399"/>
      <c r="D21" s="399"/>
      <c r="E21" s="399"/>
      <c r="F21" s="399"/>
      <c r="G21" s="399"/>
      <c r="H21" s="261"/>
      <c r="I21" s="261"/>
      <c r="J21" s="370"/>
      <c r="K21" s="371"/>
      <c r="L21" s="260"/>
      <c r="M21" s="370"/>
      <c r="N21" s="371"/>
      <c r="O21" s="380"/>
      <c r="P21" s="381"/>
      <c r="Q21" s="382"/>
      <c r="R21" s="371"/>
      <c r="S21" s="374"/>
      <c r="T21" s="375"/>
      <c r="U21" s="375"/>
      <c r="V21" s="375"/>
      <c r="W21" s="375"/>
      <c r="X21" s="376"/>
    </row>
    <row r="22" spans="1:24" ht="31.5">
      <c r="A22" s="365" t="s">
        <v>174</v>
      </c>
      <c r="B22" s="366"/>
      <c r="C22" s="367" t="s">
        <v>954</v>
      </c>
      <c r="D22" s="368"/>
      <c r="E22" s="369"/>
      <c r="F22" s="367" t="s">
        <v>955</v>
      </c>
      <c r="G22" s="369"/>
      <c r="H22" s="282" t="s">
        <v>956</v>
      </c>
      <c r="I22" s="282" t="s">
        <v>957</v>
      </c>
      <c r="J22" s="345" t="s">
        <v>5</v>
      </c>
      <c r="K22" s="346"/>
      <c r="L22" s="257" t="s">
        <v>958</v>
      </c>
      <c r="M22" s="345" t="s">
        <v>959</v>
      </c>
      <c r="N22" s="346"/>
      <c r="O22" s="345" t="s">
        <v>960</v>
      </c>
      <c r="P22" s="346"/>
      <c r="Q22" s="345" t="s">
        <v>961</v>
      </c>
      <c r="R22" s="346"/>
      <c r="S22" s="347" t="s">
        <v>962</v>
      </c>
      <c r="T22" s="348"/>
      <c r="U22" s="348"/>
      <c r="V22" s="348"/>
      <c r="W22" s="348"/>
      <c r="X22" s="349"/>
    </row>
    <row r="23" spans="1:24" ht="15.75">
      <c r="A23" s="350" t="s">
        <v>179</v>
      </c>
      <c r="B23" s="351"/>
      <c r="C23" s="354" t="s">
        <v>971</v>
      </c>
      <c r="D23" s="355"/>
      <c r="E23" s="356"/>
      <c r="F23" s="400" t="s">
        <v>972</v>
      </c>
      <c r="G23" s="400"/>
      <c r="H23" s="258" t="s">
        <v>965</v>
      </c>
      <c r="I23" s="258" t="s">
        <v>966</v>
      </c>
      <c r="J23" s="359">
        <v>15760.65</v>
      </c>
      <c r="K23" s="360"/>
      <c r="L23" s="259">
        <v>4</v>
      </c>
      <c r="M23" s="359">
        <v>55193.52</v>
      </c>
      <c r="N23" s="360"/>
      <c r="O23" s="372">
        <v>1503.33</v>
      </c>
      <c r="P23" s="373"/>
      <c r="Q23" s="363">
        <f>M23-O23</f>
        <v>53690.189999999995</v>
      </c>
      <c r="R23" s="398"/>
      <c r="S23" s="354" t="s">
        <v>967</v>
      </c>
      <c r="T23" s="355"/>
      <c r="U23" s="355"/>
      <c r="V23" s="355"/>
      <c r="W23" s="355"/>
      <c r="X23" s="356"/>
    </row>
    <row r="24" spans="1:24" ht="15.75">
      <c r="A24" s="350"/>
      <c r="B24" s="351"/>
      <c r="C24" s="370"/>
      <c r="D24" s="393"/>
      <c r="E24" s="371"/>
      <c r="F24" s="399"/>
      <c r="G24" s="399"/>
      <c r="H24" s="261"/>
      <c r="I24" s="261"/>
      <c r="J24" s="370"/>
      <c r="K24" s="371"/>
      <c r="L24" s="260"/>
      <c r="M24" s="370"/>
      <c r="N24" s="371"/>
      <c r="O24" s="380"/>
      <c r="P24" s="381"/>
      <c r="Q24" s="363"/>
      <c r="R24" s="398"/>
      <c r="S24" s="374"/>
      <c r="T24" s="375"/>
      <c r="U24" s="375"/>
      <c r="V24" s="375"/>
      <c r="W24" s="375"/>
      <c r="X24" s="376"/>
    </row>
    <row r="25" spans="1:24" ht="15.75">
      <c r="A25" s="350"/>
      <c r="B25" s="351"/>
      <c r="C25" s="370"/>
      <c r="D25" s="393"/>
      <c r="E25" s="371"/>
      <c r="F25" s="399"/>
      <c r="G25" s="399"/>
      <c r="H25" s="261"/>
      <c r="I25" s="261"/>
      <c r="J25" s="370"/>
      <c r="K25" s="371"/>
      <c r="L25" s="260"/>
      <c r="M25" s="370"/>
      <c r="N25" s="371"/>
      <c r="O25" s="380"/>
      <c r="P25" s="381"/>
      <c r="Q25" s="382"/>
      <c r="R25" s="371"/>
      <c r="S25" s="374"/>
      <c r="T25" s="375"/>
      <c r="U25" s="375"/>
      <c r="V25" s="375"/>
      <c r="W25" s="375"/>
      <c r="X25" s="376"/>
    </row>
    <row r="26" spans="1:24" ht="15.75">
      <c r="A26" s="350"/>
      <c r="B26" s="351"/>
      <c r="C26" s="370"/>
      <c r="D26" s="393"/>
      <c r="E26" s="371"/>
      <c r="F26" s="399"/>
      <c r="G26" s="399"/>
      <c r="H26" s="261"/>
      <c r="I26" s="261"/>
      <c r="J26" s="370"/>
      <c r="K26" s="371"/>
      <c r="L26" s="260"/>
      <c r="M26" s="370"/>
      <c r="N26" s="371"/>
      <c r="O26" s="380"/>
      <c r="P26" s="381"/>
      <c r="Q26" s="382"/>
      <c r="R26" s="371"/>
      <c r="S26" s="374"/>
      <c r="T26" s="375"/>
      <c r="U26" s="375"/>
      <c r="V26" s="375"/>
      <c r="W26" s="375"/>
      <c r="X26" s="376"/>
    </row>
    <row r="27" spans="1:24" ht="15.75">
      <c r="A27" s="350"/>
      <c r="B27" s="351"/>
      <c r="C27" s="370"/>
      <c r="D27" s="393"/>
      <c r="E27" s="371"/>
      <c r="F27" s="399"/>
      <c r="G27" s="399"/>
      <c r="H27" s="261"/>
      <c r="I27" s="261"/>
      <c r="J27" s="370"/>
      <c r="K27" s="371"/>
      <c r="L27" s="260"/>
      <c r="M27" s="370"/>
      <c r="N27" s="371"/>
      <c r="O27" s="380"/>
      <c r="P27" s="381"/>
      <c r="Q27" s="382"/>
      <c r="R27" s="371"/>
      <c r="S27" s="374"/>
      <c r="T27" s="375"/>
      <c r="U27" s="375"/>
      <c r="V27" s="375"/>
      <c r="W27" s="375"/>
      <c r="X27" s="376"/>
    </row>
    <row r="28" spans="1:24" ht="15.75">
      <c r="A28" s="350"/>
      <c r="B28" s="351"/>
      <c r="C28" s="370"/>
      <c r="D28" s="393"/>
      <c r="E28" s="371"/>
      <c r="F28" s="399"/>
      <c r="G28" s="399"/>
      <c r="H28" s="261"/>
      <c r="I28" s="261"/>
      <c r="J28" s="370"/>
      <c r="K28" s="371"/>
      <c r="L28" s="260"/>
      <c r="M28" s="370"/>
      <c r="N28" s="371"/>
      <c r="O28" s="380"/>
      <c r="P28" s="381"/>
      <c r="Q28" s="269"/>
      <c r="R28" s="265"/>
      <c r="S28" s="374"/>
      <c r="T28" s="375"/>
      <c r="U28" s="375"/>
      <c r="V28" s="375"/>
      <c r="W28" s="375"/>
      <c r="X28" s="376"/>
    </row>
    <row r="29" spans="1:24" ht="15.75">
      <c r="A29" s="350"/>
      <c r="B29" s="351"/>
      <c r="C29" s="370"/>
      <c r="D29" s="393"/>
      <c r="E29" s="371"/>
      <c r="F29" s="399"/>
      <c r="G29" s="399"/>
      <c r="H29" s="261"/>
      <c r="I29" s="261"/>
      <c r="J29" s="370"/>
      <c r="K29" s="371"/>
      <c r="L29" s="260"/>
      <c r="M29" s="370"/>
      <c r="N29" s="371"/>
      <c r="O29" s="380"/>
      <c r="P29" s="381"/>
      <c r="Q29" s="382"/>
      <c r="R29" s="371"/>
      <c r="S29" s="374"/>
      <c r="T29" s="375"/>
      <c r="U29" s="375"/>
      <c r="V29" s="375"/>
      <c r="W29" s="375"/>
      <c r="X29" s="376"/>
    </row>
    <row r="30" spans="1:24" ht="15.75">
      <c r="A30" s="350"/>
      <c r="B30" s="351"/>
      <c r="C30" s="370"/>
      <c r="D30" s="393"/>
      <c r="E30" s="371"/>
      <c r="F30" s="399"/>
      <c r="G30" s="399"/>
      <c r="H30" s="261"/>
      <c r="I30" s="261"/>
      <c r="J30" s="370"/>
      <c r="K30" s="371"/>
      <c r="L30" s="260"/>
      <c r="M30" s="370"/>
      <c r="N30" s="371"/>
      <c r="O30" s="380"/>
      <c r="P30" s="381"/>
      <c r="Q30" s="382"/>
      <c r="R30" s="371"/>
      <c r="S30" s="374"/>
      <c r="T30" s="375"/>
      <c r="U30" s="375"/>
      <c r="V30" s="375"/>
      <c r="W30" s="375"/>
      <c r="X30" s="376"/>
    </row>
    <row r="31" spans="1:24" ht="15.75">
      <c r="A31" s="352"/>
      <c r="B31" s="353"/>
      <c r="C31" s="370"/>
      <c r="D31" s="393"/>
      <c r="E31" s="371"/>
      <c r="F31" s="399"/>
      <c r="G31" s="399"/>
      <c r="H31" s="261"/>
      <c r="I31" s="261"/>
      <c r="J31" s="370"/>
      <c r="K31" s="371"/>
      <c r="L31" s="270"/>
      <c r="M31" s="370"/>
      <c r="N31" s="371"/>
      <c r="O31" s="380"/>
      <c r="P31" s="381"/>
      <c r="Q31" s="386"/>
      <c r="R31" s="387"/>
      <c r="S31" s="388"/>
      <c r="T31" s="389"/>
      <c r="U31" s="389"/>
      <c r="V31" s="389"/>
      <c r="W31" s="389"/>
      <c r="X31" s="390"/>
    </row>
    <row r="32" spans="1:24" ht="31.5">
      <c r="A32" s="365" t="s">
        <v>174</v>
      </c>
      <c r="B32" s="366"/>
      <c r="C32" s="367" t="s">
        <v>954</v>
      </c>
      <c r="D32" s="368"/>
      <c r="E32" s="369"/>
      <c r="F32" s="367" t="s">
        <v>955</v>
      </c>
      <c r="G32" s="369"/>
      <c r="H32" s="282" t="s">
        <v>956</v>
      </c>
      <c r="I32" s="282" t="s">
        <v>957</v>
      </c>
      <c r="J32" s="345" t="s">
        <v>5</v>
      </c>
      <c r="K32" s="346"/>
      <c r="L32" s="257" t="s">
        <v>958</v>
      </c>
      <c r="M32" s="345" t="s">
        <v>959</v>
      </c>
      <c r="N32" s="346"/>
      <c r="O32" s="345" t="s">
        <v>960</v>
      </c>
      <c r="P32" s="346"/>
      <c r="Q32" s="345" t="s">
        <v>961</v>
      </c>
      <c r="R32" s="346"/>
      <c r="S32" s="347" t="s">
        <v>962</v>
      </c>
      <c r="T32" s="348"/>
      <c r="U32" s="348"/>
      <c r="V32" s="348"/>
      <c r="W32" s="348"/>
      <c r="X32" s="349"/>
    </row>
    <row r="33" spans="1:24" ht="15.75">
      <c r="A33" s="350" t="s">
        <v>633</v>
      </c>
      <c r="B33" s="351"/>
      <c r="C33" s="354" t="s">
        <v>973</v>
      </c>
      <c r="D33" s="355"/>
      <c r="E33" s="356"/>
      <c r="F33" s="400" t="s">
        <v>974</v>
      </c>
      <c r="G33" s="400"/>
      <c r="H33" s="258" t="s">
        <v>965</v>
      </c>
      <c r="I33" s="258" t="s">
        <v>966</v>
      </c>
      <c r="J33" s="359">
        <v>3590.76</v>
      </c>
      <c r="K33" s="360"/>
      <c r="L33" s="259">
        <v>1</v>
      </c>
      <c r="M33" s="359">
        <v>63700</v>
      </c>
      <c r="N33" s="360"/>
      <c r="O33" s="401">
        <v>566.66</v>
      </c>
      <c r="P33" s="373"/>
      <c r="Q33" s="363"/>
      <c r="R33" s="398"/>
      <c r="S33" s="354" t="s">
        <v>967</v>
      </c>
      <c r="T33" s="355"/>
      <c r="U33" s="355"/>
      <c r="V33" s="355"/>
      <c r="W33" s="355"/>
      <c r="X33" s="356"/>
    </row>
    <row r="34" spans="1:24" ht="15.75">
      <c r="A34" s="350"/>
      <c r="B34" s="351"/>
      <c r="C34" s="354" t="s">
        <v>975</v>
      </c>
      <c r="D34" s="355"/>
      <c r="E34" s="356"/>
      <c r="F34" s="400" t="s">
        <v>976</v>
      </c>
      <c r="G34" s="400"/>
      <c r="H34" s="258" t="s">
        <v>965</v>
      </c>
      <c r="I34" s="258" t="s">
        <v>966</v>
      </c>
      <c r="J34" s="370"/>
      <c r="K34" s="371"/>
      <c r="L34" s="260"/>
      <c r="M34" s="370"/>
      <c r="N34" s="371"/>
      <c r="O34" s="372">
        <v>2266.66</v>
      </c>
      <c r="P34" s="373"/>
      <c r="Q34" s="363"/>
      <c r="R34" s="398"/>
      <c r="S34" s="354" t="s">
        <v>967</v>
      </c>
      <c r="T34" s="355"/>
      <c r="U34" s="355"/>
      <c r="V34" s="355"/>
      <c r="W34" s="355"/>
      <c r="X34" s="356"/>
    </row>
    <row r="35" spans="1:24" ht="15.75">
      <c r="A35" s="350"/>
      <c r="B35" s="351"/>
      <c r="C35" s="354" t="s">
        <v>975</v>
      </c>
      <c r="D35" s="355"/>
      <c r="E35" s="356"/>
      <c r="F35" s="354" t="s">
        <v>977</v>
      </c>
      <c r="G35" s="356"/>
      <c r="H35" s="258" t="s">
        <v>965</v>
      </c>
      <c r="I35" s="258" t="s">
        <v>966</v>
      </c>
      <c r="J35" s="370"/>
      <c r="K35" s="371"/>
      <c r="L35" s="260"/>
      <c r="M35" s="370"/>
      <c r="N35" s="371"/>
      <c r="O35" s="372">
        <v>1133.33</v>
      </c>
      <c r="P35" s="373"/>
      <c r="Q35" s="363">
        <f>M33-O33-O34-O35</f>
        <v>59733.349999999991</v>
      </c>
      <c r="R35" s="398"/>
      <c r="S35" s="354" t="s">
        <v>967</v>
      </c>
      <c r="T35" s="355"/>
      <c r="U35" s="355"/>
      <c r="V35" s="355"/>
      <c r="W35" s="355"/>
      <c r="X35" s="356"/>
    </row>
    <row r="36" spans="1:24" ht="15.75">
      <c r="A36" s="350"/>
      <c r="B36" s="351"/>
      <c r="C36" s="260"/>
      <c r="D36" s="264"/>
      <c r="E36" s="265"/>
      <c r="F36" s="370"/>
      <c r="G36" s="371"/>
      <c r="H36" s="261"/>
      <c r="I36" s="261"/>
      <c r="J36" s="370"/>
      <c r="K36" s="371"/>
      <c r="L36" s="260"/>
      <c r="M36" s="370"/>
      <c r="N36" s="371"/>
      <c r="O36" s="380"/>
      <c r="P36" s="381"/>
      <c r="Q36" s="382"/>
      <c r="R36" s="371"/>
      <c r="S36" s="374"/>
      <c r="T36" s="375"/>
      <c r="U36" s="375"/>
      <c r="V36" s="375"/>
      <c r="W36" s="375"/>
      <c r="X36" s="376"/>
    </row>
    <row r="37" spans="1:24" ht="15.75">
      <c r="A37" s="350"/>
      <c r="B37" s="351"/>
      <c r="C37" s="260"/>
      <c r="D37" s="264"/>
      <c r="E37" s="265"/>
      <c r="F37" s="260"/>
      <c r="G37" s="265"/>
      <c r="H37" s="261"/>
      <c r="I37" s="261"/>
      <c r="J37" s="260"/>
      <c r="K37" s="265"/>
      <c r="L37" s="260"/>
      <c r="M37" s="370"/>
      <c r="N37" s="371"/>
      <c r="O37" s="380"/>
      <c r="P37" s="381"/>
      <c r="Q37" s="382"/>
      <c r="R37" s="371"/>
      <c r="S37" s="374"/>
      <c r="T37" s="375"/>
      <c r="U37" s="375"/>
      <c r="V37" s="375"/>
      <c r="W37" s="375"/>
      <c r="X37" s="376"/>
    </row>
    <row r="38" spans="1:24" ht="15.75">
      <c r="A38" s="350"/>
      <c r="B38" s="351"/>
      <c r="C38" s="260"/>
      <c r="D38" s="264"/>
      <c r="E38" s="265"/>
      <c r="F38" s="260"/>
      <c r="G38" s="265"/>
      <c r="H38" s="261"/>
      <c r="I38" s="261"/>
      <c r="J38" s="260"/>
      <c r="K38" s="265"/>
      <c r="L38" s="260"/>
      <c r="M38" s="370"/>
      <c r="N38" s="371"/>
      <c r="O38" s="380"/>
      <c r="P38" s="381"/>
      <c r="Q38" s="382"/>
      <c r="R38" s="371"/>
      <c r="S38" s="374"/>
      <c r="T38" s="375"/>
      <c r="U38" s="375"/>
      <c r="V38" s="375"/>
      <c r="W38" s="375"/>
      <c r="X38" s="376"/>
    </row>
    <row r="39" spans="1:24" ht="15.75">
      <c r="A39" s="350"/>
      <c r="B39" s="351"/>
      <c r="C39" s="260"/>
      <c r="D39" s="264"/>
      <c r="E39" s="265"/>
      <c r="F39" s="260"/>
      <c r="G39" s="265"/>
      <c r="H39" s="261"/>
      <c r="I39" s="261"/>
      <c r="J39" s="260"/>
      <c r="K39" s="265"/>
      <c r="L39" s="260"/>
      <c r="M39" s="370"/>
      <c r="N39" s="371"/>
      <c r="O39" s="380"/>
      <c r="P39" s="381"/>
      <c r="Q39" s="382"/>
      <c r="R39" s="371"/>
      <c r="S39" s="374"/>
      <c r="T39" s="375"/>
      <c r="U39" s="375"/>
      <c r="V39" s="375"/>
      <c r="W39" s="375"/>
      <c r="X39" s="376"/>
    </row>
    <row r="40" spans="1:24" ht="15.75">
      <c r="A40" s="350"/>
      <c r="B40" s="351"/>
      <c r="C40" s="260"/>
      <c r="D40" s="264"/>
      <c r="E40" s="265"/>
      <c r="F40" s="370"/>
      <c r="G40" s="371"/>
      <c r="H40" s="261"/>
      <c r="I40" s="261"/>
      <c r="J40" s="370"/>
      <c r="K40" s="371"/>
      <c r="L40" s="260"/>
      <c r="M40" s="370"/>
      <c r="N40" s="371"/>
      <c r="O40" s="380"/>
      <c r="P40" s="381"/>
      <c r="Q40" s="382"/>
      <c r="R40" s="371"/>
      <c r="S40" s="374"/>
      <c r="T40" s="375"/>
      <c r="U40" s="375"/>
      <c r="V40" s="375"/>
      <c r="W40" s="375"/>
      <c r="X40" s="376"/>
    </row>
    <row r="41" spans="1:24" ht="15.75">
      <c r="A41" s="352"/>
      <c r="B41" s="353"/>
      <c r="C41" s="402"/>
      <c r="D41" s="403"/>
      <c r="E41" s="387"/>
      <c r="F41" s="404"/>
      <c r="G41" s="404"/>
      <c r="H41" s="261"/>
      <c r="I41" s="261"/>
      <c r="J41" s="402"/>
      <c r="K41" s="387"/>
      <c r="L41" s="270"/>
      <c r="M41" s="370"/>
      <c r="N41" s="371"/>
      <c r="O41" s="380"/>
      <c r="P41" s="381"/>
      <c r="Q41" s="386"/>
      <c r="R41" s="387"/>
      <c r="S41" s="272"/>
      <c r="T41" s="273"/>
      <c r="U41" s="273"/>
      <c r="V41" s="273"/>
      <c r="W41" s="273"/>
      <c r="X41" s="274"/>
    </row>
    <row r="42" spans="1:24" ht="31.5">
      <c r="A42" s="365" t="s">
        <v>174</v>
      </c>
      <c r="B42" s="366"/>
      <c r="C42" s="367" t="s">
        <v>954</v>
      </c>
      <c r="D42" s="368"/>
      <c r="E42" s="369"/>
      <c r="F42" s="367" t="s">
        <v>955</v>
      </c>
      <c r="G42" s="369"/>
      <c r="H42" s="281" t="s">
        <v>956</v>
      </c>
      <c r="I42" s="281" t="s">
        <v>957</v>
      </c>
      <c r="J42" s="345" t="s">
        <v>5</v>
      </c>
      <c r="K42" s="346"/>
      <c r="L42" s="257" t="s">
        <v>958</v>
      </c>
      <c r="M42" s="345" t="s">
        <v>959</v>
      </c>
      <c r="N42" s="346"/>
      <c r="O42" s="345" t="s">
        <v>960</v>
      </c>
      <c r="P42" s="346"/>
      <c r="Q42" s="345" t="s">
        <v>961</v>
      </c>
      <c r="R42" s="346"/>
      <c r="S42" s="347" t="s">
        <v>962</v>
      </c>
      <c r="T42" s="348"/>
      <c r="U42" s="348"/>
      <c r="V42" s="348"/>
      <c r="W42" s="348"/>
      <c r="X42" s="349"/>
    </row>
    <row r="43" spans="1:24" ht="15.75">
      <c r="A43" s="350" t="s">
        <v>177</v>
      </c>
      <c r="B43" s="405"/>
      <c r="C43" s="370" t="s">
        <v>978</v>
      </c>
      <c r="D43" s="393"/>
      <c r="E43" s="371"/>
      <c r="F43" s="370" t="s">
        <v>979</v>
      </c>
      <c r="G43" s="371"/>
      <c r="H43" s="261" t="s">
        <v>965</v>
      </c>
      <c r="I43" s="261" t="s">
        <v>966</v>
      </c>
      <c r="J43" s="359">
        <v>0</v>
      </c>
      <c r="K43" s="360"/>
      <c r="L43" s="259">
        <v>0</v>
      </c>
      <c r="M43" s="359">
        <v>52900</v>
      </c>
      <c r="N43" s="360"/>
      <c r="O43" s="361"/>
      <c r="P43" s="362"/>
      <c r="Q43" s="363"/>
      <c r="R43" s="398"/>
      <c r="S43" s="354" t="s">
        <v>967</v>
      </c>
      <c r="T43" s="355"/>
      <c r="U43" s="355"/>
      <c r="V43" s="355"/>
      <c r="W43" s="355"/>
      <c r="X43" s="356"/>
    </row>
    <row r="44" spans="1:24" ht="15.75">
      <c r="A44" s="350"/>
      <c r="B44" s="405"/>
      <c r="C44" s="370"/>
      <c r="D44" s="393"/>
      <c r="E44" s="371"/>
      <c r="F44" s="370"/>
      <c r="G44" s="371"/>
      <c r="H44" s="261"/>
      <c r="I44" s="261"/>
      <c r="J44" s="409"/>
      <c r="K44" s="358"/>
      <c r="L44" s="259"/>
      <c r="M44" s="409"/>
      <c r="N44" s="358"/>
      <c r="O44" s="410"/>
      <c r="P44" s="411"/>
      <c r="Q44" s="363"/>
      <c r="R44" s="398"/>
      <c r="S44" s="374"/>
      <c r="T44" s="375"/>
      <c r="U44" s="375"/>
      <c r="V44" s="375"/>
      <c r="W44" s="375"/>
      <c r="X44" s="376"/>
    </row>
    <row r="45" spans="1:24" ht="15.75">
      <c r="A45" s="350"/>
      <c r="B45" s="405"/>
      <c r="C45" s="370"/>
      <c r="D45" s="393"/>
      <c r="E45" s="371"/>
      <c r="F45" s="370"/>
      <c r="G45" s="371"/>
      <c r="H45" s="261"/>
      <c r="I45" s="261"/>
      <c r="J45" s="370"/>
      <c r="K45" s="371"/>
      <c r="L45" s="260"/>
      <c r="M45" s="370"/>
      <c r="N45" s="371"/>
      <c r="O45" s="407"/>
      <c r="P45" s="408"/>
      <c r="Q45" s="363">
        <f>M43-O43-O44-O45</f>
        <v>52900</v>
      </c>
      <c r="R45" s="398"/>
      <c r="S45" s="374"/>
      <c r="T45" s="375"/>
      <c r="U45" s="375"/>
      <c r="V45" s="375"/>
      <c r="W45" s="375"/>
      <c r="X45" s="376"/>
    </row>
    <row r="46" spans="1:24" ht="15.75">
      <c r="A46" s="350"/>
      <c r="B46" s="351"/>
      <c r="C46" s="370"/>
      <c r="D46" s="393"/>
      <c r="E46" s="371"/>
      <c r="F46" s="370"/>
      <c r="G46" s="371"/>
      <c r="H46" s="261"/>
      <c r="I46" s="261"/>
      <c r="J46" s="370"/>
      <c r="K46" s="371"/>
      <c r="L46" s="260"/>
      <c r="M46" s="370"/>
      <c r="N46" s="371"/>
      <c r="O46" s="407"/>
      <c r="P46" s="408"/>
      <c r="Q46" s="382"/>
      <c r="R46" s="371"/>
      <c r="S46" s="374"/>
      <c r="T46" s="375"/>
      <c r="U46" s="375"/>
      <c r="V46" s="375"/>
      <c r="W46" s="375"/>
      <c r="X46" s="376"/>
    </row>
    <row r="47" spans="1:24" ht="15.75">
      <c r="A47" s="350"/>
      <c r="B47" s="351"/>
      <c r="C47" s="370"/>
      <c r="D47" s="393"/>
      <c r="E47" s="371"/>
      <c r="F47" s="370"/>
      <c r="G47" s="371"/>
      <c r="H47" s="261"/>
      <c r="I47" s="261"/>
      <c r="J47" s="260"/>
      <c r="K47" s="265"/>
      <c r="L47" s="260"/>
      <c r="M47" s="370"/>
      <c r="N47" s="371"/>
      <c r="O47" s="407"/>
      <c r="P47" s="408"/>
      <c r="Q47" s="382"/>
      <c r="R47" s="371"/>
      <c r="S47" s="374"/>
      <c r="T47" s="375"/>
      <c r="U47" s="375"/>
      <c r="V47" s="375"/>
      <c r="W47" s="375"/>
      <c r="X47" s="376"/>
    </row>
    <row r="48" spans="1:24" ht="15.75">
      <c r="A48" s="350"/>
      <c r="B48" s="351"/>
      <c r="C48" s="370"/>
      <c r="D48" s="393"/>
      <c r="E48" s="371"/>
      <c r="F48" s="370"/>
      <c r="G48" s="371"/>
      <c r="H48" s="261"/>
      <c r="I48" s="261"/>
      <c r="J48" s="260"/>
      <c r="K48" s="265"/>
      <c r="L48" s="260"/>
      <c r="M48" s="260"/>
      <c r="N48" s="265"/>
      <c r="O48" s="407"/>
      <c r="P48" s="408"/>
      <c r="Q48" s="382"/>
      <c r="R48" s="371"/>
      <c r="S48" s="374"/>
      <c r="T48" s="375"/>
      <c r="U48" s="375"/>
      <c r="V48" s="375"/>
      <c r="W48" s="375"/>
      <c r="X48" s="376"/>
    </row>
    <row r="49" spans="1:24" ht="15.75">
      <c r="A49" s="350"/>
      <c r="B49" s="351"/>
      <c r="C49" s="370"/>
      <c r="D49" s="393"/>
      <c r="E49" s="371"/>
      <c r="F49" s="370"/>
      <c r="G49" s="371"/>
      <c r="H49" s="261"/>
      <c r="I49" s="261"/>
      <c r="J49" s="260"/>
      <c r="K49" s="265"/>
      <c r="L49" s="260"/>
      <c r="M49" s="260"/>
      <c r="N49" s="265"/>
      <c r="O49" s="407"/>
      <c r="P49" s="408"/>
      <c r="Q49" s="382"/>
      <c r="R49" s="371"/>
      <c r="S49" s="374"/>
      <c r="T49" s="375"/>
      <c r="U49" s="375"/>
      <c r="V49" s="375"/>
      <c r="W49" s="375"/>
      <c r="X49" s="376"/>
    </row>
    <row r="50" spans="1:24" ht="15.75">
      <c r="A50" s="350"/>
      <c r="B50" s="351"/>
      <c r="C50" s="370"/>
      <c r="D50" s="393"/>
      <c r="E50" s="371"/>
      <c r="F50" s="370"/>
      <c r="G50" s="371"/>
      <c r="H50" s="261"/>
      <c r="I50" s="261"/>
      <c r="J50" s="260"/>
      <c r="K50" s="265"/>
      <c r="L50" s="260"/>
      <c r="M50" s="260"/>
      <c r="N50" s="265"/>
      <c r="O50" s="407"/>
      <c r="P50" s="408"/>
      <c r="Q50" s="382"/>
      <c r="R50" s="371"/>
      <c r="S50" s="374"/>
      <c r="T50" s="375"/>
      <c r="U50" s="375"/>
      <c r="V50" s="375"/>
      <c r="W50" s="375"/>
      <c r="X50" s="376"/>
    </row>
    <row r="51" spans="1:24" ht="15.75">
      <c r="A51" s="350"/>
      <c r="B51" s="351"/>
      <c r="C51" s="370"/>
      <c r="D51" s="393"/>
      <c r="E51" s="371"/>
      <c r="F51" s="370"/>
      <c r="G51" s="371"/>
      <c r="H51" s="261"/>
      <c r="I51" s="261"/>
      <c r="J51" s="370"/>
      <c r="K51" s="371"/>
      <c r="L51" s="260"/>
      <c r="M51" s="370"/>
      <c r="N51" s="371"/>
      <c r="O51" s="407"/>
      <c r="P51" s="408"/>
      <c r="Q51" s="382"/>
      <c r="R51" s="371"/>
      <c r="S51" s="374"/>
      <c r="T51" s="375"/>
      <c r="U51" s="375"/>
      <c r="V51" s="375"/>
      <c r="W51" s="375"/>
      <c r="X51" s="376"/>
    </row>
    <row r="52" spans="1:24" ht="15.75">
      <c r="A52" s="352"/>
      <c r="B52" s="406"/>
      <c r="C52" s="399"/>
      <c r="D52" s="399"/>
      <c r="E52" s="399"/>
      <c r="F52" s="370"/>
      <c r="G52" s="371"/>
      <c r="H52" s="261"/>
      <c r="I52" s="261"/>
      <c r="J52" s="399"/>
      <c r="K52" s="399"/>
      <c r="L52" s="261"/>
      <c r="M52" s="399"/>
      <c r="N52" s="399"/>
      <c r="O52" s="407"/>
      <c r="P52" s="408"/>
      <c r="Q52" s="399"/>
      <c r="R52" s="399"/>
      <c r="S52" s="375"/>
      <c r="T52" s="375"/>
      <c r="U52" s="375"/>
      <c r="V52" s="375"/>
      <c r="W52" s="375"/>
      <c r="X52" s="376"/>
    </row>
    <row r="53" spans="1:24" ht="31.5">
      <c r="A53" s="365" t="s">
        <v>174</v>
      </c>
      <c r="B53" s="366"/>
      <c r="C53" s="367" t="s">
        <v>954</v>
      </c>
      <c r="D53" s="368"/>
      <c r="E53" s="369"/>
      <c r="F53" s="367" t="s">
        <v>955</v>
      </c>
      <c r="G53" s="369"/>
      <c r="H53" s="282" t="s">
        <v>956</v>
      </c>
      <c r="I53" s="282" t="s">
        <v>957</v>
      </c>
      <c r="J53" s="345" t="s">
        <v>5</v>
      </c>
      <c r="K53" s="346"/>
      <c r="L53" s="257" t="s">
        <v>958</v>
      </c>
      <c r="M53" s="345" t="s">
        <v>959</v>
      </c>
      <c r="N53" s="346"/>
      <c r="O53" s="345" t="s">
        <v>960</v>
      </c>
      <c r="P53" s="346"/>
      <c r="Q53" s="345" t="s">
        <v>961</v>
      </c>
      <c r="R53" s="346"/>
      <c r="S53" s="347" t="s">
        <v>962</v>
      </c>
      <c r="T53" s="348"/>
      <c r="U53" s="348"/>
      <c r="V53" s="348"/>
      <c r="W53" s="348"/>
      <c r="X53" s="349"/>
    </row>
    <row r="54" spans="1:24" ht="15.75">
      <c r="A54" s="391" t="s">
        <v>686</v>
      </c>
      <c r="B54" s="412"/>
      <c r="C54" s="399"/>
      <c r="D54" s="399"/>
      <c r="E54" s="399"/>
      <c r="F54" s="399"/>
      <c r="G54" s="399"/>
      <c r="H54" s="261"/>
      <c r="I54" s="261"/>
      <c r="J54" s="396">
        <v>21544.560000000001</v>
      </c>
      <c r="K54" s="396"/>
      <c r="L54" s="263">
        <v>6</v>
      </c>
      <c r="M54" s="397">
        <v>38753.800000000003</v>
      </c>
      <c r="N54" s="397"/>
      <c r="O54" s="413"/>
      <c r="P54" s="414"/>
      <c r="Q54" s="415">
        <f>M54-O54</f>
        <v>38753.800000000003</v>
      </c>
      <c r="R54" s="416"/>
      <c r="S54" s="375"/>
      <c r="T54" s="375"/>
      <c r="U54" s="375"/>
      <c r="V54" s="375"/>
      <c r="W54" s="375"/>
      <c r="X54" s="376"/>
    </row>
    <row r="55" spans="1:24" ht="15.75">
      <c r="A55" s="350"/>
      <c r="B55" s="405"/>
      <c r="C55" s="399"/>
      <c r="D55" s="399"/>
      <c r="E55" s="399"/>
      <c r="F55" s="399"/>
      <c r="G55" s="399"/>
      <c r="H55" s="261"/>
      <c r="I55" s="261"/>
      <c r="J55" s="399"/>
      <c r="K55" s="399"/>
      <c r="L55" s="261"/>
      <c r="M55" s="399"/>
      <c r="N55" s="399"/>
      <c r="O55" s="417"/>
      <c r="P55" s="417"/>
      <c r="Q55" s="399"/>
      <c r="R55" s="399"/>
      <c r="S55" s="375"/>
      <c r="T55" s="375"/>
      <c r="U55" s="375"/>
      <c r="V55" s="375"/>
      <c r="W55" s="375"/>
      <c r="X55" s="376"/>
    </row>
    <row r="56" spans="1:24" ht="15.75">
      <c r="A56" s="350"/>
      <c r="B56" s="351"/>
      <c r="C56" s="370"/>
      <c r="D56" s="393"/>
      <c r="E56" s="371"/>
      <c r="F56" s="370"/>
      <c r="G56" s="371"/>
      <c r="H56" s="261"/>
      <c r="I56" s="261"/>
      <c r="J56" s="370"/>
      <c r="K56" s="371"/>
      <c r="L56" s="264"/>
      <c r="M56" s="370"/>
      <c r="N56" s="371"/>
      <c r="O56" s="380"/>
      <c r="P56" s="381"/>
      <c r="Q56" s="370"/>
      <c r="R56" s="371"/>
      <c r="S56" s="374"/>
      <c r="T56" s="375"/>
      <c r="U56" s="375"/>
      <c r="V56" s="375"/>
      <c r="W56" s="375"/>
      <c r="X56" s="376"/>
    </row>
    <row r="57" spans="1:24" ht="15.75">
      <c r="A57" s="350"/>
      <c r="B57" s="351"/>
      <c r="C57" s="270"/>
      <c r="D57" s="271"/>
      <c r="E57" s="266"/>
      <c r="F57" s="370"/>
      <c r="G57" s="371"/>
      <c r="H57" s="261"/>
      <c r="I57" s="261"/>
      <c r="J57" s="270"/>
      <c r="K57" s="266"/>
      <c r="L57" s="271"/>
      <c r="M57" s="270"/>
      <c r="N57" s="266"/>
      <c r="O57" s="275"/>
      <c r="P57" s="276"/>
      <c r="Q57" s="270"/>
      <c r="R57" s="266"/>
      <c r="S57" s="374"/>
      <c r="T57" s="375"/>
      <c r="U57" s="375"/>
      <c r="V57" s="375"/>
      <c r="W57" s="375"/>
      <c r="X57" s="376"/>
    </row>
    <row r="58" spans="1:24" ht="15.75">
      <c r="A58" s="350"/>
      <c r="B58" s="351"/>
      <c r="C58" s="270"/>
      <c r="D58" s="271"/>
      <c r="E58" s="266"/>
      <c r="F58" s="370"/>
      <c r="G58" s="371"/>
      <c r="H58" s="261"/>
      <c r="I58" s="261"/>
      <c r="J58" s="270"/>
      <c r="K58" s="266"/>
      <c r="L58" s="271"/>
      <c r="M58" s="270"/>
      <c r="N58" s="266"/>
      <c r="O58" s="275"/>
      <c r="P58" s="276"/>
      <c r="Q58" s="270"/>
      <c r="R58" s="266"/>
      <c r="S58" s="374"/>
      <c r="T58" s="375"/>
      <c r="U58" s="375"/>
      <c r="V58" s="375"/>
      <c r="W58" s="375"/>
      <c r="X58" s="376"/>
    </row>
    <row r="59" spans="1:24" ht="15.75">
      <c r="A59" s="350"/>
      <c r="B59" s="351"/>
      <c r="C59" s="270"/>
      <c r="D59" s="271"/>
      <c r="E59" s="266"/>
      <c r="F59" s="370"/>
      <c r="G59" s="371"/>
      <c r="H59" s="261"/>
      <c r="I59" s="261"/>
      <c r="J59" s="270"/>
      <c r="K59" s="266"/>
      <c r="L59" s="271"/>
      <c r="M59" s="270"/>
      <c r="N59" s="266"/>
      <c r="O59" s="275"/>
      <c r="P59" s="276"/>
      <c r="Q59" s="270"/>
      <c r="R59" s="266"/>
      <c r="S59" s="374"/>
      <c r="T59" s="375"/>
      <c r="U59" s="375"/>
      <c r="V59" s="375"/>
      <c r="W59" s="375"/>
      <c r="X59" s="376"/>
    </row>
    <row r="60" spans="1:24" ht="15.75">
      <c r="A60" s="350"/>
      <c r="B60" s="351"/>
      <c r="C60" s="270"/>
      <c r="D60" s="271"/>
      <c r="E60" s="266"/>
      <c r="F60" s="370"/>
      <c r="G60" s="371"/>
      <c r="H60" s="261"/>
      <c r="I60" s="261"/>
      <c r="J60" s="270"/>
      <c r="K60" s="266"/>
      <c r="L60" s="271"/>
      <c r="M60" s="270"/>
      <c r="N60" s="266"/>
      <c r="O60" s="380"/>
      <c r="P60" s="381"/>
      <c r="Q60" s="270"/>
      <c r="R60" s="266"/>
      <c r="S60" s="374"/>
      <c r="T60" s="375"/>
      <c r="U60" s="375"/>
      <c r="V60" s="375"/>
      <c r="W60" s="375"/>
      <c r="X60" s="376"/>
    </row>
    <row r="61" spans="1:24" ht="15.75">
      <c r="A61" s="350"/>
      <c r="B61" s="351"/>
      <c r="C61" s="270"/>
      <c r="D61" s="271"/>
      <c r="E61" s="266"/>
      <c r="F61" s="370"/>
      <c r="G61" s="371"/>
      <c r="H61" s="261"/>
      <c r="I61" s="261"/>
      <c r="J61" s="270"/>
      <c r="K61" s="266"/>
      <c r="L61" s="271"/>
      <c r="M61" s="270"/>
      <c r="N61" s="266"/>
      <c r="O61" s="380"/>
      <c r="P61" s="381"/>
      <c r="Q61" s="270"/>
      <c r="R61" s="266"/>
      <c r="S61" s="374"/>
      <c r="T61" s="375"/>
      <c r="U61" s="375"/>
      <c r="V61" s="375"/>
      <c r="W61" s="375"/>
      <c r="X61" s="376"/>
    </row>
    <row r="62" spans="1:24" ht="15.75">
      <c r="A62" s="350"/>
      <c r="B62" s="351"/>
      <c r="C62" s="270"/>
      <c r="D62" s="271"/>
      <c r="E62" s="266"/>
      <c r="F62" s="370"/>
      <c r="G62" s="371"/>
      <c r="H62" s="261"/>
      <c r="I62" s="261"/>
      <c r="J62" s="270"/>
      <c r="K62" s="266"/>
      <c r="L62" s="271"/>
      <c r="M62" s="270"/>
      <c r="N62" s="266"/>
      <c r="O62" s="380"/>
      <c r="P62" s="381"/>
      <c r="Q62" s="270"/>
      <c r="R62" s="266"/>
      <c r="S62" s="374"/>
      <c r="T62" s="375"/>
      <c r="U62" s="375"/>
      <c r="V62" s="375"/>
      <c r="W62" s="375"/>
      <c r="X62" s="376"/>
    </row>
    <row r="63" spans="1:24" ht="15.75">
      <c r="A63" s="352"/>
      <c r="B63" s="353"/>
      <c r="C63" s="402"/>
      <c r="D63" s="403"/>
      <c r="E63" s="387"/>
      <c r="F63" s="402"/>
      <c r="G63" s="387"/>
      <c r="H63" s="261"/>
      <c r="I63" s="261"/>
      <c r="J63" s="402"/>
      <c r="K63" s="387"/>
      <c r="L63" s="271"/>
      <c r="M63" s="402"/>
      <c r="N63" s="387"/>
      <c r="O63" s="380"/>
      <c r="P63" s="381"/>
      <c r="Q63" s="402"/>
      <c r="R63" s="387"/>
      <c r="S63" s="388"/>
      <c r="T63" s="389"/>
      <c r="U63" s="389"/>
      <c r="V63" s="389"/>
      <c r="W63" s="389"/>
      <c r="X63" s="390"/>
    </row>
    <row r="64" spans="1:24" ht="31.5">
      <c r="A64" s="365" t="s">
        <v>174</v>
      </c>
      <c r="B64" s="366"/>
      <c r="C64" s="367" t="s">
        <v>954</v>
      </c>
      <c r="D64" s="368"/>
      <c r="E64" s="369"/>
      <c r="F64" s="367" t="s">
        <v>955</v>
      </c>
      <c r="G64" s="369"/>
      <c r="H64" s="282" t="s">
        <v>956</v>
      </c>
      <c r="I64" s="282" t="s">
        <v>957</v>
      </c>
      <c r="J64" s="345" t="s">
        <v>5</v>
      </c>
      <c r="K64" s="346"/>
      <c r="L64" s="257" t="s">
        <v>958</v>
      </c>
      <c r="M64" s="345" t="s">
        <v>959</v>
      </c>
      <c r="N64" s="346"/>
      <c r="O64" s="345" t="s">
        <v>960</v>
      </c>
      <c r="P64" s="346"/>
      <c r="Q64" s="345" t="s">
        <v>961</v>
      </c>
      <c r="R64" s="346"/>
      <c r="S64" s="347" t="s">
        <v>962</v>
      </c>
      <c r="T64" s="348"/>
      <c r="U64" s="348"/>
      <c r="V64" s="348"/>
      <c r="W64" s="348"/>
      <c r="X64" s="349"/>
    </row>
    <row r="65" spans="1:24" ht="15.75">
      <c r="A65" s="391" t="s">
        <v>175</v>
      </c>
      <c r="B65" s="412"/>
      <c r="C65" s="370"/>
      <c r="D65" s="393"/>
      <c r="E65" s="371"/>
      <c r="F65" s="370"/>
      <c r="G65" s="371"/>
      <c r="H65" s="261"/>
      <c r="I65" s="261"/>
      <c r="J65" s="396">
        <v>29387.33</v>
      </c>
      <c r="K65" s="396"/>
      <c r="L65" s="263">
        <v>7</v>
      </c>
      <c r="M65" s="397">
        <v>114615.75</v>
      </c>
      <c r="N65" s="397"/>
      <c r="O65" s="413"/>
      <c r="P65" s="414"/>
      <c r="Q65" s="363"/>
      <c r="R65" s="398"/>
      <c r="S65" s="374"/>
      <c r="T65" s="375"/>
      <c r="U65" s="375"/>
      <c r="V65" s="375"/>
      <c r="W65" s="375"/>
      <c r="X65" s="376"/>
    </row>
    <row r="66" spans="1:24" ht="15.75">
      <c r="A66" s="350"/>
      <c r="B66" s="351"/>
      <c r="C66" s="370"/>
      <c r="D66" s="393"/>
      <c r="E66" s="371"/>
      <c r="F66" s="370"/>
      <c r="G66" s="371"/>
      <c r="H66" s="261"/>
      <c r="I66" s="261"/>
      <c r="J66" s="418"/>
      <c r="K66" s="419"/>
      <c r="L66" s="277"/>
      <c r="M66" s="418"/>
      <c r="N66" s="419"/>
      <c r="O66" s="413"/>
      <c r="P66" s="414"/>
      <c r="Q66" s="363"/>
      <c r="R66" s="398"/>
      <c r="S66" s="374"/>
      <c r="T66" s="375"/>
      <c r="U66" s="375"/>
      <c r="V66" s="375"/>
      <c r="W66" s="375"/>
      <c r="X66" s="376"/>
    </row>
    <row r="67" spans="1:24" ht="15.75">
      <c r="A67" s="350"/>
      <c r="B67" s="351"/>
      <c r="C67" s="370"/>
      <c r="D67" s="393"/>
      <c r="E67" s="371"/>
      <c r="F67" s="370"/>
      <c r="G67" s="371"/>
      <c r="H67" s="261"/>
      <c r="I67" s="261"/>
      <c r="J67" s="370"/>
      <c r="K67" s="371"/>
      <c r="L67" s="264"/>
      <c r="M67" s="370"/>
      <c r="N67" s="371"/>
      <c r="O67" s="380"/>
      <c r="P67" s="381"/>
      <c r="Q67" s="363">
        <f>M65-O65-O66-O67</f>
        <v>114615.75</v>
      </c>
      <c r="R67" s="398"/>
      <c r="S67" s="374"/>
      <c r="T67" s="375"/>
      <c r="U67" s="375"/>
      <c r="V67" s="375"/>
      <c r="W67" s="375"/>
      <c r="X67" s="376"/>
    </row>
    <row r="68" spans="1:24" ht="15.75">
      <c r="A68" s="350"/>
      <c r="B68" s="351"/>
      <c r="C68" s="370"/>
      <c r="D68" s="393"/>
      <c r="E68" s="371"/>
      <c r="F68" s="370"/>
      <c r="G68" s="371"/>
      <c r="H68" s="261"/>
      <c r="I68" s="261"/>
      <c r="J68" s="370"/>
      <c r="K68" s="371"/>
      <c r="L68" s="264"/>
      <c r="M68" s="370"/>
      <c r="N68" s="371"/>
      <c r="O68" s="380"/>
      <c r="P68" s="381"/>
      <c r="Q68" s="370"/>
      <c r="R68" s="371"/>
      <c r="S68" s="374"/>
      <c r="T68" s="375"/>
      <c r="U68" s="375"/>
      <c r="V68" s="375"/>
      <c r="W68" s="375"/>
      <c r="X68" s="376"/>
    </row>
    <row r="69" spans="1:24" ht="15.75">
      <c r="A69" s="350"/>
      <c r="B69" s="351"/>
      <c r="C69" s="370"/>
      <c r="D69" s="393"/>
      <c r="E69" s="371"/>
      <c r="F69" s="370"/>
      <c r="G69" s="371"/>
      <c r="H69" s="261"/>
      <c r="I69" s="261"/>
      <c r="J69" s="370"/>
      <c r="K69" s="371"/>
      <c r="L69" s="264"/>
      <c r="M69" s="370"/>
      <c r="N69" s="371"/>
      <c r="O69" s="380"/>
      <c r="P69" s="381"/>
      <c r="Q69" s="370"/>
      <c r="R69" s="371"/>
      <c r="S69" s="374"/>
      <c r="T69" s="375"/>
      <c r="U69" s="375"/>
      <c r="V69" s="375"/>
      <c r="W69" s="375"/>
      <c r="X69" s="376"/>
    </row>
    <row r="70" spans="1:24" ht="15.75">
      <c r="A70" s="350"/>
      <c r="B70" s="351"/>
      <c r="C70" s="370"/>
      <c r="D70" s="393"/>
      <c r="E70" s="371"/>
      <c r="F70" s="260"/>
      <c r="G70" s="265"/>
      <c r="H70" s="261"/>
      <c r="I70" s="261"/>
      <c r="J70" s="260"/>
      <c r="K70" s="265"/>
      <c r="L70" s="264"/>
      <c r="M70" s="370"/>
      <c r="N70" s="371"/>
      <c r="O70" s="380"/>
      <c r="P70" s="381"/>
      <c r="Q70" s="260"/>
      <c r="R70" s="265"/>
      <c r="S70" s="374"/>
      <c r="T70" s="375"/>
      <c r="U70" s="375"/>
      <c r="V70" s="375"/>
      <c r="W70" s="375"/>
      <c r="X70" s="376"/>
    </row>
    <row r="71" spans="1:24" ht="15.75">
      <c r="A71" s="350"/>
      <c r="B71" s="351"/>
      <c r="C71" s="370"/>
      <c r="D71" s="393"/>
      <c r="E71" s="371"/>
      <c r="F71" s="260"/>
      <c r="G71" s="265"/>
      <c r="H71" s="261"/>
      <c r="I71" s="261"/>
      <c r="J71" s="260"/>
      <c r="K71" s="265"/>
      <c r="L71" s="264"/>
      <c r="M71" s="370"/>
      <c r="N71" s="371"/>
      <c r="O71" s="380"/>
      <c r="P71" s="381"/>
      <c r="Q71" s="260"/>
      <c r="R71" s="265"/>
      <c r="S71" s="374"/>
      <c r="T71" s="375"/>
      <c r="U71" s="375"/>
      <c r="V71" s="375"/>
      <c r="W71" s="375"/>
      <c r="X71" s="376"/>
    </row>
    <row r="72" spans="1:24" ht="15.75">
      <c r="A72" s="350"/>
      <c r="B72" s="351"/>
      <c r="C72" s="370"/>
      <c r="D72" s="393"/>
      <c r="E72" s="371"/>
      <c r="F72" s="260"/>
      <c r="G72" s="265"/>
      <c r="H72" s="261"/>
      <c r="I72" s="261"/>
      <c r="J72" s="260"/>
      <c r="K72" s="265"/>
      <c r="L72" s="264"/>
      <c r="M72" s="370"/>
      <c r="N72" s="371"/>
      <c r="O72" s="380"/>
      <c r="P72" s="381"/>
      <c r="Q72" s="260"/>
      <c r="R72" s="265"/>
      <c r="S72" s="374"/>
      <c r="T72" s="375"/>
      <c r="U72" s="375"/>
      <c r="V72" s="375"/>
      <c r="W72" s="375"/>
      <c r="X72" s="376"/>
    </row>
    <row r="73" spans="1:24" ht="15.75">
      <c r="A73" s="350"/>
      <c r="B73" s="351"/>
      <c r="C73" s="370"/>
      <c r="D73" s="393"/>
      <c r="E73" s="371"/>
      <c r="F73" s="260"/>
      <c r="G73" s="265"/>
      <c r="H73" s="261"/>
      <c r="I73" s="261"/>
      <c r="J73" s="260"/>
      <c r="K73" s="265"/>
      <c r="L73" s="264"/>
      <c r="M73" s="370"/>
      <c r="N73" s="371"/>
      <c r="O73" s="380"/>
      <c r="P73" s="381"/>
      <c r="Q73" s="260"/>
      <c r="R73" s="265"/>
      <c r="S73" s="374"/>
      <c r="T73" s="375"/>
      <c r="U73" s="375"/>
      <c r="V73" s="375"/>
      <c r="W73" s="375"/>
      <c r="X73" s="376"/>
    </row>
    <row r="74" spans="1:24" ht="15.75">
      <c r="A74" s="350"/>
      <c r="B74" s="351"/>
      <c r="C74" s="370"/>
      <c r="D74" s="393"/>
      <c r="E74" s="371"/>
      <c r="F74" s="370"/>
      <c r="G74" s="371"/>
      <c r="H74" s="261"/>
      <c r="I74" s="261"/>
      <c r="J74" s="370"/>
      <c r="K74" s="371"/>
      <c r="L74" s="264"/>
      <c r="M74" s="370"/>
      <c r="N74" s="371"/>
      <c r="O74" s="380"/>
      <c r="P74" s="381"/>
      <c r="Q74" s="370"/>
      <c r="R74" s="371"/>
      <c r="S74" s="374"/>
      <c r="T74" s="375"/>
      <c r="U74" s="375"/>
      <c r="V74" s="375"/>
      <c r="W74" s="375"/>
      <c r="X74" s="376"/>
    </row>
    <row r="75" spans="1:24" ht="15.75">
      <c r="A75" s="352"/>
      <c r="B75" s="353"/>
      <c r="C75" s="402"/>
      <c r="D75" s="403"/>
      <c r="E75" s="387"/>
      <c r="F75" s="404"/>
      <c r="G75" s="404"/>
      <c r="H75" s="261"/>
      <c r="I75" s="261"/>
      <c r="J75" s="402"/>
      <c r="K75" s="387"/>
      <c r="L75" s="271"/>
      <c r="M75" s="370"/>
      <c r="N75" s="371"/>
      <c r="O75" s="380"/>
      <c r="P75" s="381"/>
      <c r="Q75" s="402"/>
      <c r="R75" s="387"/>
      <c r="S75" s="388"/>
      <c r="T75" s="389"/>
      <c r="U75" s="389"/>
      <c r="V75" s="389"/>
      <c r="W75" s="389"/>
      <c r="X75" s="390"/>
    </row>
    <row r="76" spans="1:24" ht="31.5">
      <c r="A76" s="365" t="s">
        <v>174</v>
      </c>
      <c r="B76" s="366"/>
      <c r="C76" s="367" t="s">
        <v>954</v>
      </c>
      <c r="D76" s="368"/>
      <c r="E76" s="369"/>
      <c r="F76" s="367" t="s">
        <v>955</v>
      </c>
      <c r="G76" s="369"/>
      <c r="H76" s="282" t="s">
        <v>956</v>
      </c>
      <c r="I76" s="281" t="s">
        <v>957</v>
      </c>
      <c r="J76" s="345" t="s">
        <v>5</v>
      </c>
      <c r="K76" s="346"/>
      <c r="L76" s="257" t="s">
        <v>958</v>
      </c>
      <c r="M76" s="345" t="s">
        <v>959</v>
      </c>
      <c r="N76" s="346"/>
      <c r="O76" s="345" t="s">
        <v>960</v>
      </c>
      <c r="P76" s="346"/>
      <c r="Q76" s="345" t="s">
        <v>961</v>
      </c>
      <c r="R76" s="346"/>
      <c r="S76" s="347" t="s">
        <v>962</v>
      </c>
      <c r="T76" s="348"/>
      <c r="U76" s="348"/>
      <c r="V76" s="348"/>
      <c r="W76" s="348"/>
      <c r="X76" s="349"/>
    </row>
    <row r="77" spans="1:24" ht="15.75">
      <c r="A77" s="350" t="s">
        <v>180</v>
      </c>
      <c r="B77" s="405"/>
      <c r="C77" s="370"/>
      <c r="D77" s="393"/>
      <c r="E77" s="371"/>
      <c r="F77" s="370"/>
      <c r="G77" s="371"/>
      <c r="H77" s="261"/>
      <c r="I77" s="261"/>
      <c r="J77" s="357">
        <v>28726.080000000002</v>
      </c>
      <c r="K77" s="358"/>
      <c r="L77" s="278">
        <v>8</v>
      </c>
      <c r="M77" s="359">
        <v>102853.8</v>
      </c>
      <c r="N77" s="360"/>
      <c r="O77" s="410"/>
      <c r="P77" s="411"/>
      <c r="Q77" s="363">
        <f>M77-O77-O78-O79-O80-O81-O82-O83-O84-O85-O86</f>
        <v>102853.8</v>
      </c>
      <c r="R77" s="398"/>
      <c r="S77" s="374"/>
      <c r="T77" s="375"/>
      <c r="U77" s="375"/>
      <c r="V77" s="375"/>
      <c r="W77" s="375"/>
      <c r="X77" s="376"/>
    </row>
    <row r="78" spans="1:24" ht="15.75">
      <c r="A78" s="350"/>
      <c r="B78" s="405"/>
      <c r="C78" s="370"/>
      <c r="D78" s="393"/>
      <c r="E78" s="371"/>
      <c r="F78" s="370"/>
      <c r="G78" s="371"/>
      <c r="H78" s="261"/>
      <c r="I78" s="261"/>
      <c r="J78" s="370"/>
      <c r="K78" s="371"/>
      <c r="L78" s="264"/>
      <c r="M78" s="370"/>
      <c r="N78" s="371"/>
      <c r="O78" s="407"/>
      <c r="P78" s="408"/>
      <c r="Q78" s="370"/>
      <c r="R78" s="371"/>
      <c r="S78" s="374"/>
      <c r="T78" s="375"/>
      <c r="U78" s="375"/>
      <c r="V78" s="375"/>
      <c r="W78" s="375"/>
      <c r="X78" s="376"/>
    </row>
    <row r="79" spans="1:24" ht="15.75">
      <c r="A79" s="350"/>
      <c r="B79" s="405"/>
      <c r="C79" s="370"/>
      <c r="D79" s="393"/>
      <c r="E79" s="371"/>
      <c r="F79" s="370"/>
      <c r="G79" s="371"/>
      <c r="H79" s="261"/>
      <c r="I79" s="261"/>
      <c r="J79" s="370"/>
      <c r="K79" s="371"/>
      <c r="L79" s="264"/>
      <c r="M79" s="370"/>
      <c r="N79" s="371"/>
      <c r="O79" s="407"/>
      <c r="P79" s="408"/>
      <c r="Q79" s="370"/>
      <c r="R79" s="371"/>
      <c r="S79" s="374"/>
      <c r="T79" s="375"/>
      <c r="U79" s="375"/>
      <c r="V79" s="375"/>
      <c r="W79" s="375"/>
      <c r="X79" s="376"/>
    </row>
    <row r="80" spans="1:24" ht="15.75">
      <c r="A80" s="350"/>
      <c r="B80" s="405"/>
      <c r="C80" s="370"/>
      <c r="D80" s="393"/>
      <c r="E80" s="371"/>
      <c r="F80" s="370"/>
      <c r="G80" s="371"/>
      <c r="H80" s="261"/>
      <c r="I80" s="261"/>
      <c r="J80" s="370"/>
      <c r="K80" s="371"/>
      <c r="L80" s="264"/>
      <c r="M80" s="370"/>
      <c r="N80" s="371"/>
      <c r="O80" s="407"/>
      <c r="P80" s="408"/>
      <c r="Q80" s="370"/>
      <c r="R80" s="371"/>
      <c r="S80" s="374"/>
      <c r="T80" s="375"/>
      <c r="U80" s="375"/>
      <c r="V80" s="375"/>
      <c r="W80" s="375"/>
      <c r="X80" s="376"/>
    </row>
    <row r="81" spans="1:24" ht="15.75">
      <c r="A81" s="350"/>
      <c r="B81" s="405"/>
      <c r="C81" s="370"/>
      <c r="D81" s="393"/>
      <c r="E81" s="371"/>
      <c r="F81" s="370"/>
      <c r="G81" s="371"/>
      <c r="H81" s="261"/>
      <c r="I81" s="261"/>
      <c r="J81" s="370"/>
      <c r="K81" s="371"/>
      <c r="L81" s="264"/>
      <c r="M81" s="370"/>
      <c r="N81" s="371"/>
      <c r="O81" s="407"/>
      <c r="P81" s="408"/>
      <c r="Q81" s="370"/>
      <c r="R81" s="371"/>
      <c r="S81" s="374"/>
      <c r="T81" s="375"/>
      <c r="U81" s="375"/>
      <c r="V81" s="375"/>
      <c r="W81" s="375"/>
      <c r="X81" s="376"/>
    </row>
    <row r="82" spans="1:24" ht="15.75">
      <c r="A82" s="350"/>
      <c r="B82" s="405"/>
      <c r="C82" s="370"/>
      <c r="D82" s="393"/>
      <c r="E82" s="371"/>
      <c r="F82" s="370"/>
      <c r="G82" s="371"/>
      <c r="H82" s="261"/>
      <c r="I82" s="261"/>
      <c r="J82" s="370"/>
      <c r="K82" s="371"/>
      <c r="L82" s="264"/>
      <c r="M82" s="370"/>
      <c r="N82" s="371"/>
      <c r="O82" s="407"/>
      <c r="P82" s="408"/>
      <c r="Q82" s="370"/>
      <c r="R82" s="371"/>
      <c r="S82" s="374"/>
      <c r="T82" s="375"/>
      <c r="U82" s="375"/>
      <c r="V82" s="375"/>
      <c r="W82" s="375"/>
      <c r="X82" s="376"/>
    </row>
    <row r="83" spans="1:24" ht="15.75">
      <c r="A83" s="350"/>
      <c r="B83" s="351"/>
      <c r="C83" s="370"/>
      <c r="D83" s="393"/>
      <c r="E83" s="371"/>
      <c r="F83" s="370"/>
      <c r="G83" s="371"/>
      <c r="H83" s="261"/>
      <c r="I83" s="261"/>
      <c r="J83" s="370"/>
      <c r="K83" s="371"/>
      <c r="L83" s="264"/>
      <c r="M83" s="370"/>
      <c r="N83" s="371"/>
      <c r="O83" s="407"/>
      <c r="P83" s="408"/>
      <c r="Q83" s="370"/>
      <c r="R83" s="371"/>
      <c r="S83" s="374"/>
      <c r="T83" s="375"/>
      <c r="U83" s="375"/>
      <c r="V83" s="375"/>
      <c r="W83" s="375"/>
      <c r="X83" s="376"/>
    </row>
    <row r="84" spans="1:24" ht="15.75">
      <c r="A84" s="350"/>
      <c r="B84" s="351"/>
      <c r="C84" s="260"/>
      <c r="D84" s="264"/>
      <c r="E84" s="265"/>
      <c r="F84" s="370"/>
      <c r="G84" s="371"/>
      <c r="H84" s="261"/>
      <c r="I84" s="261"/>
      <c r="J84" s="260"/>
      <c r="K84" s="265"/>
      <c r="L84" s="264"/>
      <c r="M84" s="370"/>
      <c r="N84" s="371"/>
      <c r="O84" s="407"/>
      <c r="P84" s="408"/>
      <c r="Q84" s="260"/>
      <c r="R84" s="265"/>
      <c r="S84" s="374"/>
      <c r="T84" s="375"/>
      <c r="U84" s="375"/>
      <c r="V84" s="375"/>
      <c r="W84" s="375"/>
      <c r="X84" s="376"/>
    </row>
    <row r="85" spans="1:24" ht="15.75">
      <c r="A85" s="350"/>
      <c r="B85" s="351"/>
      <c r="C85" s="260"/>
      <c r="D85" s="264"/>
      <c r="E85" s="265"/>
      <c r="F85" s="370"/>
      <c r="G85" s="371"/>
      <c r="H85" s="261"/>
      <c r="I85" s="261"/>
      <c r="J85" s="260"/>
      <c r="K85" s="265"/>
      <c r="L85" s="264"/>
      <c r="M85" s="370"/>
      <c r="N85" s="371"/>
      <c r="O85" s="407"/>
      <c r="P85" s="408"/>
      <c r="Q85" s="260"/>
      <c r="R85" s="265"/>
      <c r="S85" s="374"/>
      <c r="T85" s="375"/>
      <c r="U85" s="375"/>
      <c r="V85" s="375"/>
      <c r="W85" s="375"/>
      <c r="X85" s="376"/>
    </row>
    <row r="86" spans="1:24" ht="15.75">
      <c r="A86" s="350"/>
      <c r="B86" s="351"/>
      <c r="C86" s="260"/>
      <c r="D86" s="264"/>
      <c r="E86" s="265"/>
      <c r="F86" s="370"/>
      <c r="G86" s="371"/>
      <c r="H86" s="261"/>
      <c r="I86" s="261"/>
      <c r="J86" s="260"/>
      <c r="K86" s="265"/>
      <c r="L86" s="264"/>
      <c r="M86" s="370"/>
      <c r="N86" s="371"/>
      <c r="O86" s="407"/>
      <c r="P86" s="408"/>
      <c r="Q86" s="260"/>
      <c r="R86" s="265"/>
      <c r="S86" s="374"/>
      <c r="T86" s="375"/>
      <c r="U86" s="375"/>
      <c r="V86" s="375"/>
      <c r="W86" s="375"/>
      <c r="X86" s="376"/>
    </row>
    <row r="87" spans="1:24" ht="31.5">
      <c r="A87" s="365" t="s">
        <v>174</v>
      </c>
      <c r="B87" s="366"/>
      <c r="C87" s="367" t="s">
        <v>954</v>
      </c>
      <c r="D87" s="368"/>
      <c r="E87" s="369"/>
      <c r="F87" s="367" t="s">
        <v>955</v>
      </c>
      <c r="G87" s="369"/>
      <c r="H87" s="281" t="s">
        <v>956</v>
      </c>
      <c r="I87" s="281" t="s">
        <v>957</v>
      </c>
      <c r="J87" s="345" t="s">
        <v>5</v>
      </c>
      <c r="K87" s="346"/>
      <c r="L87" s="257" t="s">
        <v>958</v>
      </c>
      <c r="M87" s="345" t="s">
        <v>959</v>
      </c>
      <c r="N87" s="346"/>
      <c r="O87" s="345" t="s">
        <v>960</v>
      </c>
      <c r="P87" s="346"/>
      <c r="Q87" s="345" t="s">
        <v>961</v>
      </c>
      <c r="R87" s="346"/>
      <c r="S87" s="347" t="s">
        <v>962</v>
      </c>
      <c r="T87" s="348"/>
      <c r="U87" s="348"/>
      <c r="V87" s="348"/>
      <c r="W87" s="348"/>
      <c r="X87" s="349"/>
    </row>
    <row r="88" spans="1:24" ht="15.75">
      <c r="A88" s="420" t="s">
        <v>178</v>
      </c>
      <c r="B88" s="420"/>
      <c r="C88" s="377"/>
      <c r="D88" s="378"/>
      <c r="E88" s="379"/>
      <c r="F88" s="377"/>
      <c r="G88" s="379"/>
      <c r="H88" s="279"/>
      <c r="I88" s="279"/>
      <c r="J88" s="409">
        <v>0</v>
      </c>
      <c r="K88" s="358"/>
      <c r="L88" s="278"/>
      <c r="M88" s="359">
        <v>64004</v>
      </c>
      <c r="N88" s="360"/>
      <c r="O88" s="421"/>
      <c r="P88" s="422"/>
      <c r="Q88" s="363">
        <f>M88-O88-O89-O90-O91-O92-O93-O94-O95-O96</f>
        <v>64004</v>
      </c>
      <c r="R88" s="398"/>
      <c r="S88" s="378"/>
      <c r="T88" s="378"/>
      <c r="U88" s="378"/>
      <c r="V88" s="378"/>
      <c r="W88" s="378"/>
      <c r="X88" s="379"/>
    </row>
    <row r="89" spans="1:24" ht="15.75">
      <c r="A89" s="420"/>
      <c r="B89" s="420"/>
      <c r="C89" s="370"/>
      <c r="D89" s="393"/>
      <c r="E89" s="371"/>
      <c r="F89" s="370"/>
      <c r="G89" s="371"/>
      <c r="H89" s="280"/>
      <c r="I89" s="280"/>
      <c r="J89" s="370"/>
      <c r="K89" s="371"/>
      <c r="L89" s="264"/>
      <c r="M89" s="370"/>
      <c r="N89" s="371"/>
      <c r="O89" s="423"/>
      <c r="P89" s="424"/>
      <c r="Q89" s="370"/>
      <c r="R89" s="371"/>
      <c r="S89" s="374"/>
      <c r="T89" s="375"/>
      <c r="U89" s="375"/>
      <c r="V89" s="375"/>
      <c r="W89" s="375"/>
      <c r="X89" s="376"/>
    </row>
    <row r="90" spans="1:24" ht="15.75">
      <c r="A90" s="420"/>
      <c r="B90" s="420"/>
      <c r="C90" s="370"/>
      <c r="D90" s="393"/>
      <c r="E90" s="371"/>
      <c r="F90" s="370"/>
      <c r="G90" s="371"/>
      <c r="H90" s="280"/>
      <c r="I90" s="280"/>
      <c r="J90" s="370"/>
      <c r="K90" s="371"/>
      <c r="L90" s="264"/>
      <c r="M90" s="370"/>
      <c r="N90" s="371"/>
      <c r="O90" s="423"/>
      <c r="P90" s="424"/>
      <c r="Q90" s="370"/>
      <c r="R90" s="371"/>
      <c r="S90" s="374"/>
      <c r="T90" s="375"/>
      <c r="U90" s="375"/>
      <c r="V90" s="375"/>
      <c r="W90" s="375"/>
      <c r="X90" s="376"/>
    </row>
    <row r="91" spans="1:24" ht="15.75">
      <c r="A91" s="420"/>
      <c r="B91" s="420"/>
      <c r="C91" s="370"/>
      <c r="D91" s="393"/>
      <c r="E91" s="371"/>
      <c r="F91" s="370"/>
      <c r="G91" s="371"/>
      <c r="H91" s="280"/>
      <c r="I91" s="280"/>
      <c r="J91" s="370"/>
      <c r="K91" s="371"/>
      <c r="L91" s="264"/>
      <c r="M91" s="370"/>
      <c r="N91" s="371"/>
      <c r="O91" s="423"/>
      <c r="P91" s="424"/>
      <c r="Q91" s="370"/>
      <c r="R91" s="371"/>
      <c r="S91" s="374"/>
      <c r="T91" s="375"/>
      <c r="U91" s="375"/>
      <c r="V91" s="375"/>
      <c r="W91" s="375"/>
      <c r="X91" s="376"/>
    </row>
    <row r="92" spans="1:24" ht="15.75">
      <c r="A92" s="420"/>
      <c r="B92" s="420"/>
      <c r="C92" s="370"/>
      <c r="D92" s="393"/>
      <c r="E92" s="371"/>
      <c r="F92" s="370"/>
      <c r="G92" s="371"/>
      <c r="H92" s="261"/>
      <c r="I92" s="280"/>
      <c r="J92" s="370"/>
      <c r="K92" s="371"/>
      <c r="L92" s="264"/>
      <c r="M92" s="370"/>
      <c r="N92" s="371"/>
      <c r="O92" s="423"/>
      <c r="P92" s="424"/>
      <c r="Q92" s="370"/>
      <c r="R92" s="371"/>
      <c r="S92" s="374"/>
      <c r="T92" s="375"/>
      <c r="U92" s="375"/>
      <c r="V92" s="375"/>
      <c r="W92" s="375"/>
      <c r="X92" s="376"/>
    </row>
    <row r="93" spans="1:24" ht="15.75">
      <c r="A93" s="420"/>
      <c r="B93" s="420"/>
      <c r="C93" s="370"/>
      <c r="D93" s="393"/>
      <c r="E93" s="371"/>
      <c r="F93" s="370"/>
      <c r="G93" s="371"/>
      <c r="H93" s="261"/>
      <c r="I93" s="261"/>
      <c r="J93" s="370"/>
      <c r="K93" s="371"/>
      <c r="L93" s="264"/>
      <c r="M93" s="260"/>
      <c r="N93" s="265"/>
      <c r="O93" s="423"/>
      <c r="P93" s="424"/>
      <c r="Q93" s="370"/>
      <c r="R93" s="371"/>
      <c r="S93" s="374"/>
      <c r="T93" s="375"/>
      <c r="U93" s="375"/>
      <c r="V93" s="375"/>
      <c r="W93" s="375"/>
      <c r="X93" s="376"/>
    </row>
    <row r="94" spans="1:24" ht="15.75">
      <c r="A94" s="420"/>
      <c r="B94" s="420"/>
      <c r="C94" s="370"/>
      <c r="D94" s="393"/>
      <c r="E94" s="371"/>
      <c r="F94" s="260"/>
      <c r="G94" s="265"/>
      <c r="H94" s="261"/>
      <c r="I94" s="261"/>
      <c r="J94" s="370"/>
      <c r="K94" s="371"/>
      <c r="L94" s="264"/>
      <c r="M94" s="260"/>
      <c r="N94" s="265"/>
      <c r="O94" s="423"/>
      <c r="P94" s="424"/>
      <c r="Q94" s="260"/>
      <c r="R94" s="265"/>
      <c r="S94" s="374"/>
      <c r="T94" s="375"/>
      <c r="U94" s="375"/>
      <c r="V94" s="375"/>
      <c r="W94" s="375"/>
      <c r="X94" s="376"/>
    </row>
    <row r="95" spans="1:24" ht="15.75">
      <c r="A95" s="420"/>
      <c r="B95" s="420"/>
      <c r="C95" s="370"/>
      <c r="D95" s="393"/>
      <c r="E95" s="371"/>
      <c r="F95" s="260"/>
      <c r="G95" s="265"/>
      <c r="H95" s="261"/>
      <c r="I95" s="261"/>
      <c r="J95" s="370"/>
      <c r="K95" s="371"/>
      <c r="L95" s="264"/>
      <c r="M95" s="260"/>
      <c r="N95" s="265"/>
      <c r="O95" s="423"/>
      <c r="P95" s="424"/>
      <c r="Q95" s="260"/>
      <c r="R95" s="265"/>
      <c r="S95" s="374"/>
      <c r="T95" s="375"/>
      <c r="U95" s="375"/>
      <c r="V95" s="375"/>
      <c r="W95" s="375"/>
      <c r="X95" s="376"/>
    </row>
    <row r="96" spans="1:24" ht="15.75">
      <c r="A96" s="420"/>
      <c r="B96" s="420"/>
      <c r="C96" s="370"/>
      <c r="D96" s="393"/>
      <c r="E96" s="371"/>
      <c r="F96" s="260"/>
      <c r="G96" s="265"/>
      <c r="H96" s="261"/>
      <c r="I96" s="261"/>
      <c r="J96" s="370"/>
      <c r="K96" s="371"/>
      <c r="L96" s="264"/>
      <c r="M96" s="260"/>
      <c r="N96" s="265"/>
      <c r="O96" s="423"/>
      <c r="P96" s="424"/>
      <c r="Q96" s="260"/>
      <c r="R96" s="265"/>
      <c r="S96" s="374"/>
      <c r="T96" s="375"/>
      <c r="U96" s="375"/>
      <c r="V96" s="375"/>
      <c r="W96" s="375"/>
      <c r="X96" s="376"/>
    </row>
  </sheetData>
  <mergeCells count="586">
    <mergeCell ref="C96:E96"/>
    <mergeCell ref="J96:K96"/>
    <mergeCell ref="O96:P96"/>
    <mergeCell ref="S96:X96"/>
    <mergeCell ref="C94:E94"/>
    <mergeCell ref="J94:K94"/>
    <mergeCell ref="O94:P94"/>
    <mergeCell ref="S94:X94"/>
    <mergeCell ref="C95:E95"/>
    <mergeCell ref="J95:K95"/>
    <mergeCell ref="O95:P95"/>
    <mergeCell ref="S95:X95"/>
    <mergeCell ref="J93:K93"/>
    <mergeCell ref="O93:P93"/>
    <mergeCell ref="Q93:R93"/>
    <mergeCell ref="S93:X93"/>
    <mergeCell ref="S91:X91"/>
    <mergeCell ref="C92:E92"/>
    <mergeCell ref="F92:G92"/>
    <mergeCell ref="J92:K92"/>
    <mergeCell ref="M92:N92"/>
    <mergeCell ref="O92:P92"/>
    <mergeCell ref="Q92:R92"/>
    <mergeCell ref="S92:X92"/>
    <mergeCell ref="C91:E91"/>
    <mergeCell ref="F91:G91"/>
    <mergeCell ref="J91:K91"/>
    <mergeCell ref="M91:N91"/>
    <mergeCell ref="O91:P91"/>
    <mergeCell ref="Q91:R91"/>
    <mergeCell ref="A88:B96"/>
    <mergeCell ref="C88:E88"/>
    <mergeCell ref="F88:G88"/>
    <mergeCell ref="J88:K88"/>
    <mergeCell ref="M88:N88"/>
    <mergeCell ref="O88:P88"/>
    <mergeCell ref="Q88:R88"/>
    <mergeCell ref="S88:X88"/>
    <mergeCell ref="S89:X89"/>
    <mergeCell ref="C90:E90"/>
    <mergeCell ref="F90:G90"/>
    <mergeCell ref="J90:K90"/>
    <mergeCell ref="M90:N90"/>
    <mergeCell ref="O90:P90"/>
    <mergeCell ref="Q90:R90"/>
    <mergeCell ref="S90:X90"/>
    <mergeCell ref="C89:E89"/>
    <mergeCell ref="F89:G89"/>
    <mergeCell ref="J89:K89"/>
    <mergeCell ref="M89:N89"/>
    <mergeCell ref="O89:P89"/>
    <mergeCell ref="Q89:R89"/>
    <mergeCell ref="C93:E93"/>
    <mergeCell ref="F93:G93"/>
    <mergeCell ref="F86:G86"/>
    <mergeCell ref="M86:N86"/>
    <mergeCell ref="O86:P86"/>
    <mergeCell ref="S86:X86"/>
    <mergeCell ref="A87:B87"/>
    <mergeCell ref="C87:E87"/>
    <mergeCell ref="F87:G87"/>
    <mergeCell ref="J87:K87"/>
    <mergeCell ref="M87:N87"/>
    <mergeCell ref="O87:P87"/>
    <mergeCell ref="Q87:R87"/>
    <mergeCell ref="S87:X87"/>
    <mergeCell ref="F84:G84"/>
    <mergeCell ref="M84:N84"/>
    <mergeCell ref="O84:P84"/>
    <mergeCell ref="S84:X84"/>
    <mergeCell ref="F85:G85"/>
    <mergeCell ref="M85:N85"/>
    <mergeCell ref="O85:P85"/>
    <mergeCell ref="S85:X85"/>
    <mergeCell ref="S82:X82"/>
    <mergeCell ref="C83:E83"/>
    <mergeCell ref="F83:G83"/>
    <mergeCell ref="J83:K83"/>
    <mergeCell ref="M83:N83"/>
    <mergeCell ref="O83:P83"/>
    <mergeCell ref="Q83:R83"/>
    <mergeCell ref="S83:X83"/>
    <mergeCell ref="C82:E82"/>
    <mergeCell ref="F82:G82"/>
    <mergeCell ref="J82:K82"/>
    <mergeCell ref="M82:N82"/>
    <mergeCell ref="O82:P82"/>
    <mergeCell ref="Q82:R82"/>
    <mergeCell ref="C78:E78"/>
    <mergeCell ref="F78:G78"/>
    <mergeCell ref="J78:K78"/>
    <mergeCell ref="M78:N78"/>
    <mergeCell ref="O78:P78"/>
    <mergeCell ref="Q78:R78"/>
    <mergeCell ref="S80:X80"/>
    <mergeCell ref="C81:E81"/>
    <mergeCell ref="F81:G81"/>
    <mergeCell ref="J81:K81"/>
    <mergeCell ref="M81:N81"/>
    <mergeCell ref="O81:P81"/>
    <mergeCell ref="Q81:R81"/>
    <mergeCell ref="S81:X81"/>
    <mergeCell ref="C80:E80"/>
    <mergeCell ref="F80:G80"/>
    <mergeCell ref="J80:K80"/>
    <mergeCell ref="M80:N80"/>
    <mergeCell ref="O80:P80"/>
    <mergeCell ref="Q80:R80"/>
    <mergeCell ref="Q76:R76"/>
    <mergeCell ref="S76:X76"/>
    <mergeCell ref="A77:B86"/>
    <mergeCell ref="C77:E77"/>
    <mergeCell ref="F77:G77"/>
    <mergeCell ref="J77:K77"/>
    <mergeCell ref="M77:N77"/>
    <mergeCell ref="O77:P77"/>
    <mergeCell ref="Q77:R77"/>
    <mergeCell ref="S77:X77"/>
    <mergeCell ref="A76:B76"/>
    <mergeCell ref="C76:E76"/>
    <mergeCell ref="F76:G76"/>
    <mergeCell ref="J76:K76"/>
    <mergeCell ref="M76:N76"/>
    <mergeCell ref="O76:P76"/>
    <mergeCell ref="S78:X78"/>
    <mergeCell ref="C79:E79"/>
    <mergeCell ref="F79:G79"/>
    <mergeCell ref="J79:K79"/>
    <mergeCell ref="M79:N79"/>
    <mergeCell ref="O79:P79"/>
    <mergeCell ref="Q79:R79"/>
    <mergeCell ref="S79:X79"/>
    <mergeCell ref="S74:X74"/>
    <mergeCell ref="C75:E75"/>
    <mergeCell ref="F75:G75"/>
    <mergeCell ref="J75:K75"/>
    <mergeCell ref="M75:N75"/>
    <mergeCell ref="O75:P75"/>
    <mergeCell ref="Q75:R75"/>
    <mergeCell ref="S75:X75"/>
    <mergeCell ref="C74:E74"/>
    <mergeCell ref="F74:G74"/>
    <mergeCell ref="J74:K74"/>
    <mergeCell ref="M74:N74"/>
    <mergeCell ref="O74:P74"/>
    <mergeCell ref="Q74:R74"/>
    <mergeCell ref="C72:E72"/>
    <mergeCell ref="M72:N72"/>
    <mergeCell ref="O72:P72"/>
    <mergeCell ref="S72:X72"/>
    <mergeCell ref="C73:E73"/>
    <mergeCell ref="M73:N73"/>
    <mergeCell ref="O73:P73"/>
    <mergeCell ref="S73:X73"/>
    <mergeCell ref="C70:E70"/>
    <mergeCell ref="M70:N70"/>
    <mergeCell ref="O70:P70"/>
    <mergeCell ref="S70:X70"/>
    <mergeCell ref="C71:E71"/>
    <mergeCell ref="M71:N71"/>
    <mergeCell ref="O71:P71"/>
    <mergeCell ref="S71:X71"/>
    <mergeCell ref="C66:E66"/>
    <mergeCell ref="F66:G66"/>
    <mergeCell ref="J66:K66"/>
    <mergeCell ref="M66:N66"/>
    <mergeCell ref="O66:P66"/>
    <mergeCell ref="Q66:R66"/>
    <mergeCell ref="S68:X68"/>
    <mergeCell ref="C69:E69"/>
    <mergeCell ref="F69:G69"/>
    <mergeCell ref="J69:K69"/>
    <mergeCell ref="M69:N69"/>
    <mergeCell ref="O69:P69"/>
    <mergeCell ref="Q69:R69"/>
    <mergeCell ref="S69:X69"/>
    <mergeCell ref="C68:E68"/>
    <mergeCell ref="F68:G68"/>
    <mergeCell ref="J68:K68"/>
    <mergeCell ref="M68:N68"/>
    <mergeCell ref="O68:P68"/>
    <mergeCell ref="Q68:R68"/>
    <mergeCell ref="Q64:R64"/>
    <mergeCell ref="S64:X64"/>
    <mergeCell ref="A65:B75"/>
    <mergeCell ref="C65:E65"/>
    <mergeCell ref="F65:G65"/>
    <mergeCell ref="J65:K65"/>
    <mergeCell ref="M65:N65"/>
    <mergeCell ref="O65:P65"/>
    <mergeCell ref="Q65:R65"/>
    <mergeCell ref="S65:X65"/>
    <mergeCell ref="A64:B64"/>
    <mergeCell ref="C64:E64"/>
    <mergeCell ref="F64:G64"/>
    <mergeCell ref="J64:K64"/>
    <mergeCell ref="M64:N64"/>
    <mergeCell ref="O64:P64"/>
    <mergeCell ref="S66:X66"/>
    <mergeCell ref="C67:E67"/>
    <mergeCell ref="F67:G67"/>
    <mergeCell ref="J67:K67"/>
    <mergeCell ref="M67:N67"/>
    <mergeCell ref="O67:P67"/>
    <mergeCell ref="Q67:R67"/>
    <mergeCell ref="S67:X67"/>
    <mergeCell ref="F62:G62"/>
    <mergeCell ref="O62:P62"/>
    <mergeCell ref="S62:X62"/>
    <mergeCell ref="C63:E63"/>
    <mergeCell ref="F63:G63"/>
    <mergeCell ref="J63:K63"/>
    <mergeCell ref="M63:N63"/>
    <mergeCell ref="O63:P63"/>
    <mergeCell ref="Q63:R63"/>
    <mergeCell ref="S63:X63"/>
    <mergeCell ref="J55:K55"/>
    <mergeCell ref="M55:N55"/>
    <mergeCell ref="O55:P55"/>
    <mergeCell ref="Q55:R55"/>
    <mergeCell ref="F60:G60"/>
    <mergeCell ref="O60:P60"/>
    <mergeCell ref="S60:X60"/>
    <mergeCell ref="F61:G61"/>
    <mergeCell ref="O61:P61"/>
    <mergeCell ref="S61:X61"/>
    <mergeCell ref="F57:G57"/>
    <mergeCell ref="S57:X57"/>
    <mergeCell ref="F58:G58"/>
    <mergeCell ref="S58:X58"/>
    <mergeCell ref="F59:G59"/>
    <mergeCell ref="S59:X59"/>
    <mergeCell ref="A54:B63"/>
    <mergeCell ref="C54:E54"/>
    <mergeCell ref="F54:G54"/>
    <mergeCell ref="J54:K54"/>
    <mergeCell ref="M54:N54"/>
    <mergeCell ref="O54:P54"/>
    <mergeCell ref="Q54:R54"/>
    <mergeCell ref="S54:X54"/>
    <mergeCell ref="A53:B53"/>
    <mergeCell ref="C53:E53"/>
    <mergeCell ref="F53:G53"/>
    <mergeCell ref="J53:K53"/>
    <mergeCell ref="M53:N53"/>
    <mergeCell ref="O53:P53"/>
    <mergeCell ref="S55:X55"/>
    <mergeCell ref="C56:E56"/>
    <mergeCell ref="F56:G56"/>
    <mergeCell ref="J56:K56"/>
    <mergeCell ref="M56:N56"/>
    <mergeCell ref="O56:P56"/>
    <mergeCell ref="Q56:R56"/>
    <mergeCell ref="S56:X56"/>
    <mergeCell ref="C55:E55"/>
    <mergeCell ref="F55:G55"/>
    <mergeCell ref="C52:E52"/>
    <mergeCell ref="F52:G52"/>
    <mergeCell ref="J52:K52"/>
    <mergeCell ref="M52:N52"/>
    <mergeCell ref="O52:P52"/>
    <mergeCell ref="Q52:R52"/>
    <mergeCell ref="S52:X52"/>
    <mergeCell ref="Q53:R53"/>
    <mergeCell ref="S53:X53"/>
    <mergeCell ref="C50:E50"/>
    <mergeCell ref="F50:G50"/>
    <mergeCell ref="O50:P50"/>
    <mergeCell ref="Q50:R50"/>
    <mergeCell ref="S50:X50"/>
    <mergeCell ref="C51:E51"/>
    <mergeCell ref="F51:G51"/>
    <mergeCell ref="J51:K51"/>
    <mergeCell ref="M51:N51"/>
    <mergeCell ref="O51:P51"/>
    <mergeCell ref="Q51:R51"/>
    <mergeCell ref="S51:X51"/>
    <mergeCell ref="C48:E48"/>
    <mergeCell ref="F48:G48"/>
    <mergeCell ref="O48:P48"/>
    <mergeCell ref="Q48:R48"/>
    <mergeCell ref="S48:X48"/>
    <mergeCell ref="C49:E49"/>
    <mergeCell ref="F49:G49"/>
    <mergeCell ref="O49:P49"/>
    <mergeCell ref="Q49:R49"/>
    <mergeCell ref="S49:X49"/>
    <mergeCell ref="S46:X46"/>
    <mergeCell ref="C47:E47"/>
    <mergeCell ref="F47:G47"/>
    <mergeCell ref="M47:N47"/>
    <mergeCell ref="O47:P47"/>
    <mergeCell ref="Q47:R47"/>
    <mergeCell ref="S47:X47"/>
    <mergeCell ref="C46:E46"/>
    <mergeCell ref="F46:G46"/>
    <mergeCell ref="J46:K46"/>
    <mergeCell ref="M46:N46"/>
    <mergeCell ref="O46:P46"/>
    <mergeCell ref="Q46:R46"/>
    <mergeCell ref="M45:N45"/>
    <mergeCell ref="O45:P45"/>
    <mergeCell ref="Q45:R45"/>
    <mergeCell ref="S45:X45"/>
    <mergeCell ref="C44:E44"/>
    <mergeCell ref="F44:G44"/>
    <mergeCell ref="J44:K44"/>
    <mergeCell ref="M44:N44"/>
    <mergeCell ref="O44:P44"/>
    <mergeCell ref="Q44:R44"/>
    <mergeCell ref="Q41:R41"/>
    <mergeCell ref="M39:N39"/>
    <mergeCell ref="O39:P39"/>
    <mergeCell ref="Q39:R39"/>
    <mergeCell ref="Q42:R42"/>
    <mergeCell ref="S42:X42"/>
    <mergeCell ref="A43:B52"/>
    <mergeCell ref="C43:E43"/>
    <mergeCell ref="F43:G43"/>
    <mergeCell ref="J43:K43"/>
    <mergeCell ref="M43:N43"/>
    <mergeCell ref="O43:P43"/>
    <mergeCell ref="Q43:R43"/>
    <mergeCell ref="S43:X43"/>
    <mergeCell ref="A42:B42"/>
    <mergeCell ref="C42:E42"/>
    <mergeCell ref="F42:G42"/>
    <mergeCell ref="J42:K42"/>
    <mergeCell ref="M42:N42"/>
    <mergeCell ref="O42:P42"/>
    <mergeCell ref="S44:X44"/>
    <mergeCell ref="C45:E45"/>
    <mergeCell ref="F45:G45"/>
    <mergeCell ref="J45:K45"/>
    <mergeCell ref="Q40:R40"/>
    <mergeCell ref="S40:X40"/>
    <mergeCell ref="M37:N37"/>
    <mergeCell ref="O37:P37"/>
    <mergeCell ref="Q37:R37"/>
    <mergeCell ref="S37:X37"/>
    <mergeCell ref="M38:N38"/>
    <mergeCell ref="O38:P38"/>
    <mergeCell ref="Q38:R38"/>
    <mergeCell ref="S38:X38"/>
    <mergeCell ref="Q35:R35"/>
    <mergeCell ref="S35:X35"/>
    <mergeCell ref="F36:G36"/>
    <mergeCell ref="J36:K36"/>
    <mergeCell ref="M36:N36"/>
    <mergeCell ref="O36:P36"/>
    <mergeCell ref="Q36:R36"/>
    <mergeCell ref="S36:X36"/>
    <mergeCell ref="S39:X39"/>
    <mergeCell ref="Q33:R33"/>
    <mergeCell ref="S33:X33"/>
    <mergeCell ref="C34:E34"/>
    <mergeCell ref="F34:G34"/>
    <mergeCell ref="J34:K34"/>
    <mergeCell ref="M34:N34"/>
    <mergeCell ref="O34:P34"/>
    <mergeCell ref="Q34:R34"/>
    <mergeCell ref="S34:X34"/>
    <mergeCell ref="A33:B41"/>
    <mergeCell ref="C33:E33"/>
    <mergeCell ref="F33:G33"/>
    <mergeCell ref="J33:K33"/>
    <mergeCell ref="M33:N33"/>
    <mergeCell ref="O33:P33"/>
    <mergeCell ref="C35:E35"/>
    <mergeCell ref="F35:G35"/>
    <mergeCell ref="J35:K35"/>
    <mergeCell ref="M35:N35"/>
    <mergeCell ref="O35:P35"/>
    <mergeCell ref="F40:G40"/>
    <mergeCell ref="J40:K40"/>
    <mergeCell ref="M40:N40"/>
    <mergeCell ref="O40:P40"/>
    <mergeCell ref="C41:E41"/>
    <mergeCell ref="F41:G41"/>
    <mergeCell ref="J41:K41"/>
    <mergeCell ref="M41:N41"/>
    <mergeCell ref="O41:P41"/>
    <mergeCell ref="S31:X31"/>
    <mergeCell ref="A32:B32"/>
    <mergeCell ref="C32:E32"/>
    <mergeCell ref="F32:G32"/>
    <mergeCell ref="J32:K32"/>
    <mergeCell ref="M32:N32"/>
    <mergeCell ref="O32:P32"/>
    <mergeCell ref="Q32:R32"/>
    <mergeCell ref="S32:X32"/>
    <mergeCell ref="C31:E31"/>
    <mergeCell ref="F31:G31"/>
    <mergeCell ref="J31:K31"/>
    <mergeCell ref="M31:N31"/>
    <mergeCell ref="O31:P31"/>
    <mergeCell ref="Q31:R31"/>
    <mergeCell ref="A23:B31"/>
    <mergeCell ref="S29:X29"/>
    <mergeCell ref="C30:E30"/>
    <mergeCell ref="F30:G30"/>
    <mergeCell ref="J30:K30"/>
    <mergeCell ref="M30:N30"/>
    <mergeCell ref="O30:P30"/>
    <mergeCell ref="Q30:R30"/>
    <mergeCell ref="S30:X30"/>
    <mergeCell ref="C29:E29"/>
    <mergeCell ref="F29:G29"/>
    <mergeCell ref="J29:K29"/>
    <mergeCell ref="M29:N29"/>
    <mergeCell ref="O29:P29"/>
    <mergeCell ref="Q29:R29"/>
    <mergeCell ref="S27:X27"/>
    <mergeCell ref="C28:E28"/>
    <mergeCell ref="F28:G28"/>
    <mergeCell ref="J28:K28"/>
    <mergeCell ref="M28:N28"/>
    <mergeCell ref="O28:P28"/>
    <mergeCell ref="S28:X28"/>
    <mergeCell ref="C27:E27"/>
    <mergeCell ref="F27:G27"/>
    <mergeCell ref="J27:K27"/>
    <mergeCell ref="M27:N27"/>
    <mergeCell ref="O27:P27"/>
    <mergeCell ref="Q27:R27"/>
    <mergeCell ref="O25:P25"/>
    <mergeCell ref="Q25:R25"/>
    <mergeCell ref="S25:X25"/>
    <mergeCell ref="C26:E26"/>
    <mergeCell ref="F26:G26"/>
    <mergeCell ref="J26:K26"/>
    <mergeCell ref="M26:N26"/>
    <mergeCell ref="O26:P26"/>
    <mergeCell ref="Q26:R26"/>
    <mergeCell ref="S26:X26"/>
    <mergeCell ref="C25:E25"/>
    <mergeCell ref="F25:G25"/>
    <mergeCell ref="J25:K25"/>
    <mergeCell ref="M25:N25"/>
    <mergeCell ref="Q23:R23"/>
    <mergeCell ref="S23:X23"/>
    <mergeCell ref="C24:E24"/>
    <mergeCell ref="F24:G24"/>
    <mergeCell ref="J24:K24"/>
    <mergeCell ref="M24:N24"/>
    <mergeCell ref="O24:P24"/>
    <mergeCell ref="Q24:R24"/>
    <mergeCell ref="S24:X24"/>
    <mergeCell ref="C23:E23"/>
    <mergeCell ref="F23:G23"/>
    <mergeCell ref="J23:K23"/>
    <mergeCell ref="M23:N23"/>
    <mergeCell ref="O23:P23"/>
    <mergeCell ref="S21:X21"/>
    <mergeCell ref="A22:B22"/>
    <mergeCell ref="C22:E22"/>
    <mergeCell ref="F22:G22"/>
    <mergeCell ref="J22:K22"/>
    <mergeCell ref="M22:N22"/>
    <mergeCell ref="O22:P22"/>
    <mergeCell ref="Q22:R22"/>
    <mergeCell ref="S22:X22"/>
    <mergeCell ref="C21:E21"/>
    <mergeCell ref="F21:G21"/>
    <mergeCell ref="J21:K21"/>
    <mergeCell ref="M21:N21"/>
    <mergeCell ref="O21:P21"/>
    <mergeCell ref="Q21:R21"/>
    <mergeCell ref="J19:K19"/>
    <mergeCell ref="M19:N19"/>
    <mergeCell ref="O19:P19"/>
    <mergeCell ref="S19:X19"/>
    <mergeCell ref="J20:K20"/>
    <mergeCell ref="M20:N20"/>
    <mergeCell ref="O20:P20"/>
    <mergeCell ref="Q20:R20"/>
    <mergeCell ref="S20:X20"/>
    <mergeCell ref="F18:G18"/>
    <mergeCell ref="J18:K18"/>
    <mergeCell ref="M18:N18"/>
    <mergeCell ref="O18:P18"/>
    <mergeCell ref="Q18:R18"/>
    <mergeCell ref="S18:X18"/>
    <mergeCell ref="J16:K16"/>
    <mergeCell ref="M16:N16"/>
    <mergeCell ref="O16:P16"/>
    <mergeCell ref="Q16:R16"/>
    <mergeCell ref="S16:X16"/>
    <mergeCell ref="J17:K17"/>
    <mergeCell ref="M17:N17"/>
    <mergeCell ref="O17:P17"/>
    <mergeCell ref="S17:X17"/>
    <mergeCell ref="F14:G14"/>
    <mergeCell ref="J14:K14"/>
    <mergeCell ref="M14:N14"/>
    <mergeCell ref="O14:P14"/>
    <mergeCell ref="Q14:R14"/>
    <mergeCell ref="S14:X14"/>
    <mergeCell ref="C13:E13"/>
    <mergeCell ref="F13:G13"/>
    <mergeCell ref="J13:K13"/>
    <mergeCell ref="M13:N13"/>
    <mergeCell ref="O13:P13"/>
    <mergeCell ref="Q13:R13"/>
    <mergeCell ref="Q11:R11"/>
    <mergeCell ref="S11:X11"/>
    <mergeCell ref="A12:B21"/>
    <mergeCell ref="C12:E12"/>
    <mergeCell ref="F12:G12"/>
    <mergeCell ref="J12:K12"/>
    <mergeCell ref="M12:N12"/>
    <mergeCell ref="O12:P12"/>
    <mergeCell ref="Q12:R12"/>
    <mergeCell ref="S12:X12"/>
    <mergeCell ref="A11:B11"/>
    <mergeCell ref="C11:E11"/>
    <mergeCell ref="F11:G11"/>
    <mergeCell ref="J11:K11"/>
    <mergeCell ref="M11:N11"/>
    <mergeCell ref="O11:P11"/>
    <mergeCell ref="F15:G15"/>
    <mergeCell ref="J15:K15"/>
    <mergeCell ref="M15:N15"/>
    <mergeCell ref="O15:P15"/>
    <mergeCell ref="Q15:R15"/>
    <mergeCell ref="S15:X15"/>
    <mergeCell ref="S13:X13"/>
    <mergeCell ref="C14:E14"/>
    <mergeCell ref="S9:X9"/>
    <mergeCell ref="C10:E10"/>
    <mergeCell ref="F10:G10"/>
    <mergeCell ref="J10:K10"/>
    <mergeCell ref="M10:N10"/>
    <mergeCell ref="O10:P10"/>
    <mergeCell ref="Q10:R10"/>
    <mergeCell ref="S10:X10"/>
    <mergeCell ref="C9:E9"/>
    <mergeCell ref="F9:G9"/>
    <mergeCell ref="J9:K9"/>
    <mergeCell ref="M9:N9"/>
    <mergeCell ref="O9:P9"/>
    <mergeCell ref="Q9:R9"/>
    <mergeCell ref="C5:E5"/>
    <mergeCell ref="F5:G5"/>
    <mergeCell ref="J5:K5"/>
    <mergeCell ref="M5:N5"/>
    <mergeCell ref="O5:P5"/>
    <mergeCell ref="Q5:R5"/>
    <mergeCell ref="S7:X7"/>
    <mergeCell ref="C8:E8"/>
    <mergeCell ref="F8:G8"/>
    <mergeCell ref="J8:K8"/>
    <mergeCell ref="M8:N8"/>
    <mergeCell ref="O8:P8"/>
    <mergeCell ref="Q8:R8"/>
    <mergeCell ref="S8:X8"/>
    <mergeCell ref="C7:E7"/>
    <mergeCell ref="F7:G7"/>
    <mergeCell ref="J7:K7"/>
    <mergeCell ref="M7:N7"/>
    <mergeCell ref="O7:P7"/>
    <mergeCell ref="Q7:R7"/>
    <mergeCell ref="Q3:R3"/>
    <mergeCell ref="S3:X3"/>
    <mergeCell ref="A4:B10"/>
    <mergeCell ref="C4:E4"/>
    <mergeCell ref="F4:G4"/>
    <mergeCell ref="J4:K4"/>
    <mergeCell ref="M4:N4"/>
    <mergeCell ref="O4:P4"/>
    <mergeCell ref="Q4:R4"/>
    <mergeCell ref="S4:X4"/>
    <mergeCell ref="A3:B3"/>
    <mergeCell ref="C3:E3"/>
    <mergeCell ref="F3:G3"/>
    <mergeCell ref="J3:K3"/>
    <mergeCell ref="M3:N3"/>
    <mergeCell ref="O3:P3"/>
    <mergeCell ref="S5:X5"/>
    <mergeCell ref="C6:E6"/>
    <mergeCell ref="F6:G6"/>
    <mergeCell ref="J6:K6"/>
    <mergeCell ref="M6:N6"/>
    <mergeCell ref="O6:P6"/>
    <mergeCell ref="Q6:R6"/>
    <mergeCell ref="S6:X6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24"/>
  <sheetViews>
    <sheetView topLeftCell="B200" workbookViewId="0">
      <selection activeCell="B219" sqref="B219"/>
    </sheetView>
  </sheetViews>
  <sheetFormatPr defaultRowHeight="14.25"/>
  <cols>
    <col min="1" max="1" width="3.875" bestFit="1" customWidth="1"/>
    <col min="2" max="2" width="25.375" bestFit="1" customWidth="1"/>
    <col min="3" max="3" width="12.125" bestFit="1" customWidth="1"/>
    <col min="4" max="4" width="14.25" bestFit="1" customWidth="1"/>
    <col min="5" max="5" width="24.25" bestFit="1" customWidth="1"/>
    <col min="6" max="6" width="19.125" bestFit="1" customWidth="1"/>
    <col min="7" max="7" width="109.625" bestFit="1" customWidth="1"/>
  </cols>
  <sheetData>
    <row r="1" spans="1:7" ht="23.25">
      <c r="A1" s="425" t="s">
        <v>581</v>
      </c>
      <c r="B1" s="425"/>
      <c r="C1" s="425"/>
      <c r="D1" s="425"/>
      <c r="E1" s="425"/>
      <c r="F1" s="425"/>
      <c r="G1" s="425"/>
    </row>
    <row r="2" spans="1:7" ht="20.25">
      <c r="A2" s="223">
        <v>1</v>
      </c>
      <c r="B2" s="224" t="s">
        <v>417</v>
      </c>
      <c r="C2" s="225" t="s">
        <v>3</v>
      </c>
      <c r="D2" s="224" t="s">
        <v>582</v>
      </c>
      <c r="E2" s="226" t="s">
        <v>583</v>
      </c>
      <c r="F2" s="224" t="s">
        <v>584</v>
      </c>
      <c r="G2" s="224" t="s">
        <v>585</v>
      </c>
    </row>
    <row r="3" spans="1:7" ht="18">
      <c r="A3" s="223">
        <v>2</v>
      </c>
      <c r="B3" s="225" t="s">
        <v>33</v>
      </c>
      <c r="C3" s="225" t="s">
        <v>586</v>
      </c>
      <c r="D3" s="227">
        <v>44569</v>
      </c>
      <c r="E3" s="228" t="s">
        <v>181</v>
      </c>
      <c r="F3" s="225" t="s">
        <v>37</v>
      </c>
      <c r="G3" s="225" t="s">
        <v>587</v>
      </c>
    </row>
    <row r="4" spans="1:7" ht="18">
      <c r="A4" s="223">
        <v>3</v>
      </c>
      <c r="B4" s="225" t="s">
        <v>14</v>
      </c>
      <c r="C4" s="225" t="s">
        <v>588</v>
      </c>
      <c r="D4" s="227">
        <v>44576</v>
      </c>
      <c r="E4" s="228" t="s">
        <v>181</v>
      </c>
      <c r="F4" s="225" t="s">
        <v>589</v>
      </c>
      <c r="G4" s="225" t="s">
        <v>590</v>
      </c>
    </row>
    <row r="5" spans="1:7" ht="36">
      <c r="A5" s="223">
        <v>4</v>
      </c>
      <c r="B5" s="225" t="s">
        <v>591</v>
      </c>
      <c r="C5" s="225" t="s">
        <v>592</v>
      </c>
      <c r="D5" s="227">
        <v>44581</v>
      </c>
      <c r="E5" s="228" t="s">
        <v>593</v>
      </c>
      <c r="F5" s="225" t="s">
        <v>594</v>
      </c>
      <c r="G5" s="225" t="s">
        <v>595</v>
      </c>
    </row>
    <row r="6" spans="1:7" ht="18">
      <c r="A6" s="223">
        <v>5</v>
      </c>
      <c r="B6" s="225" t="s">
        <v>14</v>
      </c>
      <c r="C6" s="225" t="s">
        <v>96</v>
      </c>
      <c r="D6" s="227">
        <v>44582</v>
      </c>
      <c r="E6" s="228" t="s">
        <v>596</v>
      </c>
      <c r="F6" s="225" t="s">
        <v>597</v>
      </c>
      <c r="G6" s="225" t="s">
        <v>598</v>
      </c>
    </row>
    <row r="7" spans="1:7" ht="18">
      <c r="A7" s="223">
        <v>6</v>
      </c>
      <c r="B7" s="225" t="s">
        <v>14</v>
      </c>
      <c r="C7" s="225" t="s">
        <v>599</v>
      </c>
      <c r="D7" s="227">
        <v>44583</v>
      </c>
      <c r="E7" s="228" t="s">
        <v>179</v>
      </c>
      <c r="F7" s="225" t="s">
        <v>600</v>
      </c>
      <c r="G7" s="225" t="s">
        <v>601</v>
      </c>
    </row>
    <row r="8" spans="1:7" ht="18">
      <c r="A8" s="223">
        <v>7</v>
      </c>
      <c r="B8" s="225" t="s">
        <v>16</v>
      </c>
      <c r="C8" s="225" t="s">
        <v>602</v>
      </c>
      <c r="D8" s="227">
        <v>44579</v>
      </c>
      <c r="E8" s="228" t="s">
        <v>596</v>
      </c>
      <c r="F8" s="225" t="s">
        <v>603</v>
      </c>
      <c r="G8" s="225" t="s">
        <v>604</v>
      </c>
    </row>
    <row r="9" spans="1:7" ht="18">
      <c r="A9" s="223">
        <v>8</v>
      </c>
      <c r="B9" s="225" t="s">
        <v>14</v>
      </c>
      <c r="C9" s="225" t="s">
        <v>605</v>
      </c>
      <c r="D9" s="227">
        <v>44569</v>
      </c>
      <c r="E9" s="228" t="s">
        <v>179</v>
      </c>
      <c r="F9" s="225" t="s">
        <v>59</v>
      </c>
      <c r="G9" s="225" t="s">
        <v>606</v>
      </c>
    </row>
    <row r="10" spans="1:7" ht="18">
      <c r="A10" s="223">
        <v>9</v>
      </c>
      <c r="B10" s="225" t="s">
        <v>14</v>
      </c>
      <c r="C10" s="229" t="s">
        <v>419</v>
      </c>
      <c r="D10" s="227">
        <v>44574</v>
      </c>
      <c r="E10" s="228" t="s">
        <v>607</v>
      </c>
      <c r="F10" s="225" t="s">
        <v>608</v>
      </c>
      <c r="G10" s="225" t="s">
        <v>609</v>
      </c>
    </row>
    <row r="11" spans="1:7" ht="18">
      <c r="A11" s="223">
        <v>10</v>
      </c>
      <c r="B11" s="225" t="s">
        <v>14</v>
      </c>
      <c r="C11" s="225" t="s">
        <v>610</v>
      </c>
      <c r="D11" s="227">
        <v>44078</v>
      </c>
      <c r="E11" s="228" t="s">
        <v>180</v>
      </c>
      <c r="F11" s="225" t="s">
        <v>611</v>
      </c>
      <c r="G11" s="225" t="s">
        <v>612</v>
      </c>
    </row>
    <row r="12" spans="1:7" ht="18">
      <c r="A12" s="223">
        <v>11</v>
      </c>
      <c r="B12" s="225" t="s">
        <v>26</v>
      </c>
      <c r="C12" s="225" t="s">
        <v>613</v>
      </c>
      <c r="D12" s="227">
        <v>44564</v>
      </c>
      <c r="E12" s="228" t="s">
        <v>176</v>
      </c>
      <c r="F12" s="225" t="s">
        <v>614</v>
      </c>
      <c r="G12" s="225" t="s">
        <v>615</v>
      </c>
    </row>
    <row r="13" spans="1:7" ht="18">
      <c r="A13" s="223">
        <v>12</v>
      </c>
      <c r="B13" s="225" t="s">
        <v>26</v>
      </c>
      <c r="C13" s="225" t="s">
        <v>616</v>
      </c>
      <c r="D13" s="227">
        <v>44568</v>
      </c>
      <c r="E13" s="228" t="s">
        <v>176</v>
      </c>
      <c r="F13" s="225" t="s">
        <v>617</v>
      </c>
      <c r="G13" s="225" t="s">
        <v>618</v>
      </c>
    </row>
    <row r="14" spans="1:7" ht="18">
      <c r="A14" s="223">
        <v>13</v>
      </c>
      <c r="B14" s="225" t="s">
        <v>33</v>
      </c>
      <c r="C14" s="225" t="s">
        <v>58</v>
      </c>
      <c r="D14" s="227">
        <v>44568</v>
      </c>
      <c r="E14" s="228" t="s">
        <v>179</v>
      </c>
      <c r="F14" s="225" t="s">
        <v>59</v>
      </c>
      <c r="G14" s="225" t="s">
        <v>619</v>
      </c>
    </row>
    <row r="15" spans="1:7" ht="18">
      <c r="A15" s="223">
        <v>14</v>
      </c>
      <c r="B15" s="225" t="s">
        <v>22</v>
      </c>
      <c r="C15" s="225" t="s">
        <v>620</v>
      </c>
      <c r="D15" s="227">
        <v>44581</v>
      </c>
      <c r="E15" s="228" t="s">
        <v>621</v>
      </c>
      <c r="F15" s="225" t="s">
        <v>622</v>
      </c>
      <c r="G15" s="225" t="s">
        <v>623</v>
      </c>
    </row>
    <row r="16" spans="1:7" ht="18">
      <c r="A16" s="223">
        <v>15</v>
      </c>
      <c r="B16" s="225" t="s">
        <v>14</v>
      </c>
      <c r="C16" s="225" t="s">
        <v>624</v>
      </c>
      <c r="D16" s="227">
        <v>44565</v>
      </c>
      <c r="E16" s="228" t="s">
        <v>176</v>
      </c>
      <c r="F16" s="225" t="s">
        <v>625</v>
      </c>
      <c r="G16" s="225" t="s">
        <v>626</v>
      </c>
    </row>
    <row r="17" spans="1:7" ht="18">
      <c r="A17" s="223">
        <v>16</v>
      </c>
      <c r="B17" s="225" t="s">
        <v>627</v>
      </c>
      <c r="C17" s="225" t="s">
        <v>628</v>
      </c>
      <c r="D17" s="227">
        <v>44580</v>
      </c>
      <c r="E17" s="228" t="s">
        <v>629</v>
      </c>
      <c r="F17" s="225" t="s">
        <v>630</v>
      </c>
      <c r="G17" s="225" t="s">
        <v>631</v>
      </c>
    </row>
    <row r="18" spans="1:7" ht="18">
      <c r="A18" s="223">
        <v>17</v>
      </c>
      <c r="B18" s="225" t="s">
        <v>26</v>
      </c>
      <c r="C18" s="225" t="s">
        <v>632</v>
      </c>
      <c r="D18" s="227">
        <v>44585</v>
      </c>
      <c r="E18" s="228" t="s">
        <v>633</v>
      </c>
      <c r="F18" s="225" t="s">
        <v>392</v>
      </c>
      <c r="G18" s="230" t="s">
        <v>634</v>
      </c>
    </row>
    <row r="19" spans="1:7" ht="18">
      <c r="A19" s="223">
        <v>18</v>
      </c>
      <c r="B19" s="225" t="s">
        <v>14</v>
      </c>
      <c r="C19" s="225" t="s">
        <v>624</v>
      </c>
      <c r="D19" s="227">
        <v>44579</v>
      </c>
      <c r="E19" s="228" t="s">
        <v>176</v>
      </c>
      <c r="F19" s="225" t="s">
        <v>625</v>
      </c>
      <c r="G19" s="231" t="s">
        <v>635</v>
      </c>
    </row>
    <row r="20" spans="1:7" ht="18">
      <c r="A20" s="223">
        <v>19</v>
      </c>
      <c r="B20" s="225" t="s">
        <v>26</v>
      </c>
      <c r="C20" s="225" t="s">
        <v>636</v>
      </c>
      <c r="D20" s="227">
        <v>44587</v>
      </c>
      <c r="E20" s="228" t="s">
        <v>633</v>
      </c>
      <c r="F20" s="225" t="s">
        <v>637</v>
      </c>
      <c r="G20" s="225" t="s">
        <v>638</v>
      </c>
    </row>
    <row r="21" spans="1:7" ht="18">
      <c r="A21" s="223">
        <v>20</v>
      </c>
      <c r="B21" s="225" t="s">
        <v>14</v>
      </c>
      <c r="C21" s="225" t="s">
        <v>639</v>
      </c>
      <c r="D21" s="227">
        <v>44925</v>
      </c>
      <c r="E21" s="228" t="s">
        <v>629</v>
      </c>
      <c r="F21" s="225" t="s">
        <v>640</v>
      </c>
      <c r="G21" s="225" t="s">
        <v>641</v>
      </c>
    </row>
    <row r="22" spans="1:7" ht="18">
      <c r="A22" s="223">
        <v>21</v>
      </c>
      <c r="B22" s="225" t="s">
        <v>14</v>
      </c>
      <c r="C22" s="225" t="s">
        <v>639</v>
      </c>
      <c r="D22" s="227">
        <v>44588</v>
      </c>
      <c r="E22" s="228" t="s">
        <v>629</v>
      </c>
      <c r="F22" s="225" t="s">
        <v>640</v>
      </c>
      <c r="G22" s="231" t="s">
        <v>587</v>
      </c>
    </row>
    <row r="23" spans="1:7" ht="18">
      <c r="A23" s="223">
        <v>22</v>
      </c>
      <c r="B23" s="225" t="s">
        <v>14</v>
      </c>
      <c r="C23" s="225" t="s">
        <v>50</v>
      </c>
      <c r="D23" s="227">
        <v>44588</v>
      </c>
      <c r="E23" s="228" t="s">
        <v>629</v>
      </c>
      <c r="F23" s="225" t="s">
        <v>640</v>
      </c>
      <c r="G23" s="225" t="s">
        <v>642</v>
      </c>
    </row>
    <row r="24" spans="1:7" ht="36">
      <c r="A24" s="223">
        <v>23</v>
      </c>
      <c r="B24" s="225" t="s">
        <v>26</v>
      </c>
      <c r="C24" s="225" t="s">
        <v>643</v>
      </c>
      <c r="D24" s="227">
        <v>44589</v>
      </c>
      <c r="E24" s="228" t="s">
        <v>633</v>
      </c>
      <c r="F24" s="225" t="s">
        <v>102</v>
      </c>
      <c r="G24" s="228" t="s">
        <v>644</v>
      </c>
    </row>
    <row r="25" spans="1:7" ht="18">
      <c r="A25" s="223">
        <v>24</v>
      </c>
      <c r="B25" s="225" t="s">
        <v>627</v>
      </c>
      <c r="C25" s="225" t="s">
        <v>628</v>
      </c>
      <c r="D25" s="227">
        <v>44592</v>
      </c>
      <c r="E25" s="228" t="s">
        <v>629</v>
      </c>
      <c r="F25" s="225" t="s">
        <v>630</v>
      </c>
      <c r="G25" s="228" t="s">
        <v>645</v>
      </c>
    </row>
    <row r="26" spans="1:7" ht="18">
      <c r="A26" s="223">
        <v>25</v>
      </c>
      <c r="B26" s="225" t="s">
        <v>26</v>
      </c>
      <c r="C26" s="225" t="s">
        <v>646</v>
      </c>
      <c r="D26" s="227">
        <v>44592</v>
      </c>
      <c r="E26" s="228" t="s">
        <v>647</v>
      </c>
      <c r="F26" s="225" t="s">
        <v>648</v>
      </c>
      <c r="G26" s="225" t="s">
        <v>649</v>
      </c>
    </row>
    <row r="27" spans="1:7" ht="18">
      <c r="A27" s="223">
        <v>26</v>
      </c>
      <c r="B27" s="225" t="s">
        <v>26</v>
      </c>
      <c r="C27" s="225" t="s">
        <v>636</v>
      </c>
      <c r="D27" s="227">
        <v>44592</v>
      </c>
      <c r="E27" s="228" t="s">
        <v>633</v>
      </c>
      <c r="F27" s="225" t="s">
        <v>637</v>
      </c>
      <c r="G27" s="232" t="s">
        <v>650</v>
      </c>
    </row>
    <row r="28" spans="1:7" ht="18">
      <c r="A28" s="223">
        <v>27</v>
      </c>
      <c r="B28" s="225" t="s">
        <v>651</v>
      </c>
      <c r="C28" s="225" t="s">
        <v>652</v>
      </c>
      <c r="D28" s="227">
        <v>44592</v>
      </c>
      <c r="E28" s="228" t="s">
        <v>629</v>
      </c>
      <c r="F28" s="225" t="s">
        <v>640</v>
      </c>
      <c r="G28" s="225" t="s">
        <v>653</v>
      </c>
    </row>
    <row r="29" spans="1:7" ht="18">
      <c r="A29" s="223">
        <v>28</v>
      </c>
      <c r="B29" s="225" t="s">
        <v>26</v>
      </c>
      <c r="C29" s="225" t="s">
        <v>654</v>
      </c>
      <c r="D29" s="227">
        <v>44592</v>
      </c>
      <c r="E29" s="228" t="s">
        <v>180</v>
      </c>
      <c r="F29" s="225" t="s">
        <v>100</v>
      </c>
      <c r="G29" s="228" t="s">
        <v>655</v>
      </c>
    </row>
    <row r="30" spans="1:7" ht="18">
      <c r="A30" s="223">
        <v>29</v>
      </c>
      <c r="B30" s="225" t="s">
        <v>627</v>
      </c>
      <c r="C30" s="225" t="s">
        <v>656</v>
      </c>
      <c r="D30" s="227">
        <v>44592</v>
      </c>
      <c r="E30" s="228" t="s">
        <v>180</v>
      </c>
      <c r="F30" s="225" t="s">
        <v>611</v>
      </c>
      <c r="G30" s="225" t="s">
        <v>657</v>
      </c>
    </row>
    <row r="31" spans="1:7" ht="36">
      <c r="A31" s="223">
        <v>30</v>
      </c>
      <c r="B31" s="225" t="s">
        <v>14</v>
      </c>
      <c r="C31" s="225" t="s">
        <v>658</v>
      </c>
      <c r="D31" s="227">
        <v>44589</v>
      </c>
      <c r="E31" s="228" t="s">
        <v>593</v>
      </c>
      <c r="F31" s="225" t="s">
        <v>603</v>
      </c>
      <c r="G31" s="225" t="s">
        <v>659</v>
      </c>
    </row>
    <row r="32" spans="1:7" ht="18">
      <c r="A32" s="223">
        <v>31</v>
      </c>
      <c r="B32" s="225" t="s">
        <v>660</v>
      </c>
      <c r="C32" s="225" t="s">
        <v>661</v>
      </c>
      <c r="D32" s="227">
        <v>44595</v>
      </c>
      <c r="E32" s="228" t="s">
        <v>633</v>
      </c>
      <c r="F32" s="225" t="s">
        <v>637</v>
      </c>
      <c r="G32" s="225" t="s">
        <v>662</v>
      </c>
    </row>
    <row r="33" spans="1:7" ht="36">
      <c r="A33" s="223">
        <v>32</v>
      </c>
      <c r="B33" s="225" t="s">
        <v>663</v>
      </c>
      <c r="C33" s="225" t="s">
        <v>664</v>
      </c>
      <c r="D33" s="227">
        <v>44595</v>
      </c>
      <c r="E33" s="228" t="s">
        <v>593</v>
      </c>
      <c r="F33" s="225" t="s">
        <v>102</v>
      </c>
      <c r="G33" s="230" t="s">
        <v>634</v>
      </c>
    </row>
    <row r="34" spans="1:7" ht="18">
      <c r="A34" s="223">
        <v>33</v>
      </c>
      <c r="B34" s="225" t="s">
        <v>26</v>
      </c>
      <c r="C34" s="225" t="s">
        <v>665</v>
      </c>
      <c r="D34" s="227">
        <v>44596</v>
      </c>
      <c r="E34" s="228" t="s">
        <v>633</v>
      </c>
      <c r="F34" s="225" t="s">
        <v>666</v>
      </c>
      <c r="G34" s="230" t="s">
        <v>634</v>
      </c>
    </row>
    <row r="35" spans="1:7" ht="18">
      <c r="A35" s="223">
        <v>34</v>
      </c>
      <c r="B35" s="225" t="s">
        <v>667</v>
      </c>
      <c r="C35" s="225" t="s">
        <v>668</v>
      </c>
      <c r="D35" s="227">
        <v>44596</v>
      </c>
      <c r="E35" s="228" t="s">
        <v>633</v>
      </c>
      <c r="F35" s="225" t="s">
        <v>669</v>
      </c>
      <c r="G35" s="230" t="s">
        <v>634</v>
      </c>
    </row>
    <row r="36" spans="1:7" ht="18">
      <c r="A36" s="223">
        <v>35</v>
      </c>
      <c r="B36" s="225" t="s">
        <v>9</v>
      </c>
      <c r="C36" s="225" t="s">
        <v>670</v>
      </c>
      <c r="D36" s="227">
        <v>44599</v>
      </c>
      <c r="E36" s="228" t="s">
        <v>671</v>
      </c>
      <c r="F36" s="225" t="s">
        <v>324</v>
      </c>
      <c r="G36" s="230" t="s">
        <v>634</v>
      </c>
    </row>
    <row r="37" spans="1:7" ht="18">
      <c r="A37" s="223">
        <v>36</v>
      </c>
      <c r="B37" s="225" t="s">
        <v>14</v>
      </c>
      <c r="C37" s="225" t="s">
        <v>672</v>
      </c>
      <c r="D37" s="227">
        <v>44599</v>
      </c>
      <c r="E37" s="228" t="s">
        <v>671</v>
      </c>
      <c r="F37" s="225" t="s">
        <v>324</v>
      </c>
      <c r="G37" s="230" t="s">
        <v>634</v>
      </c>
    </row>
    <row r="38" spans="1:7" ht="18">
      <c r="A38" s="223">
        <v>37</v>
      </c>
      <c r="B38" s="225" t="s">
        <v>673</v>
      </c>
      <c r="C38" s="225" t="s">
        <v>674</v>
      </c>
      <c r="D38" s="225" t="s">
        <v>675</v>
      </c>
      <c r="E38" s="228" t="s">
        <v>180</v>
      </c>
      <c r="F38" s="225" t="s">
        <v>676</v>
      </c>
      <c r="G38" s="230" t="s">
        <v>634</v>
      </c>
    </row>
    <row r="39" spans="1:7" ht="18">
      <c r="A39" s="223">
        <v>38</v>
      </c>
      <c r="B39" s="225" t="s">
        <v>14</v>
      </c>
      <c r="C39" s="225" t="s">
        <v>677</v>
      </c>
      <c r="D39" s="227">
        <v>44599</v>
      </c>
      <c r="E39" s="228" t="s">
        <v>633</v>
      </c>
      <c r="F39" s="225" t="s">
        <v>622</v>
      </c>
      <c r="G39" s="230" t="s">
        <v>634</v>
      </c>
    </row>
    <row r="40" spans="1:7" ht="18">
      <c r="A40" s="223">
        <v>39</v>
      </c>
      <c r="B40" s="225" t="s">
        <v>678</v>
      </c>
      <c r="C40" s="225" t="s">
        <v>679</v>
      </c>
      <c r="D40" s="227">
        <v>44600</v>
      </c>
      <c r="E40" s="228" t="s">
        <v>629</v>
      </c>
      <c r="F40" s="225" t="s">
        <v>45</v>
      </c>
      <c r="G40" s="225" t="s">
        <v>680</v>
      </c>
    </row>
    <row r="41" spans="1:7" ht="36">
      <c r="A41" s="223">
        <v>40</v>
      </c>
      <c r="B41" s="225" t="s">
        <v>651</v>
      </c>
      <c r="C41" s="225" t="s">
        <v>681</v>
      </c>
      <c r="D41" s="227">
        <v>44602</v>
      </c>
      <c r="E41" s="228" t="s">
        <v>593</v>
      </c>
      <c r="F41" s="225" t="s">
        <v>603</v>
      </c>
      <c r="G41" s="225" t="s">
        <v>682</v>
      </c>
    </row>
    <row r="42" spans="1:7" ht="18">
      <c r="A42" s="223">
        <v>41</v>
      </c>
      <c r="B42" s="225" t="s">
        <v>33</v>
      </c>
      <c r="C42" s="225" t="s">
        <v>683</v>
      </c>
      <c r="D42" s="227">
        <v>44603</v>
      </c>
      <c r="E42" s="228" t="s">
        <v>179</v>
      </c>
      <c r="F42" s="225" t="s">
        <v>603</v>
      </c>
      <c r="G42" s="230" t="s">
        <v>634</v>
      </c>
    </row>
    <row r="43" spans="1:7" ht="18">
      <c r="A43" s="223">
        <v>42</v>
      </c>
      <c r="B43" s="225" t="s">
        <v>14</v>
      </c>
      <c r="C43" s="225" t="s">
        <v>684</v>
      </c>
      <c r="D43" s="227">
        <v>44606</v>
      </c>
      <c r="E43" s="228" t="s">
        <v>629</v>
      </c>
      <c r="F43" s="225" t="s">
        <v>617</v>
      </c>
      <c r="G43" s="230" t="s">
        <v>634</v>
      </c>
    </row>
    <row r="44" spans="1:7" ht="18">
      <c r="A44" s="223">
        <v>43</v>
      </c>
      <c r="B44" s="225" t="s">
        <v>651</v>
      </c>
      <c r="C44" s="225" t="s">
        <v>685</v>
      </c>
      <c r="D44" s="227">
        <v>44608</v>
      </c>
      <c r="E44" s="228" t="s">
        <v>176</v>
      </c>
      <c r="F44" s="225" t="s">
        <v>603</v>
      </c>
      <c r="G44" s="230" t="s">
        <v>634</v>
      </c>
    </row>
    <row r="45" spans="1:7" ht="18">
      <c r="A45" s="223">
        <v>44</v>
      </c>
      <c r="B45" s="225" t="s">
        <v>14</v>
      </c>
      <c r="C45" s="225" t="s">
        <v>658</v>
      </c>
      <c r="D45" s="227">
        <v>44608</v>
      </c>
      <c r="E45" s="228" t="s">
        <v>686</v>
      </c>
      <c r="F45" s="225" t="s">
        <v>603</v>
      </c>
      <c r="G45" s="230" t="s">
        <v>634</v>
      </c>
    </row>
    <row r="46" spans="1:7" ht="18">
      <c r="A46" s="223">
        <v>45</v>
      </c>
      <c r="B46" s="225" t="s">
        <v>14</v>
      </c>
      <c r="C46" s="225" t="s">
        <v>687</v>
      </c>
      <c r="D46" s="227">
        <v>44606</v>
      </c>
      <c r="E46" s="228" t="s">
        <v>629</v>
      </c>
      <c r="F46" s="225" t="s">
        <v>688</v>
      </c>
      <c r="G46" s="230" t="s">
        <v>634</v>
      </c>
    </row>
    <row r="47" spans="1:7" ht="18">
      <c r="A47" s="223">
        <v>46</v>
      </c>
      <c r="B47" s="225" t="s">
        <v>651</v>
      </c>
      <c r="C47" s="225" t="s">
        <v>652</v>
      </c>
      <c r="D47" s="227">
        <v>44606</v>
      </c>
      <c r="E47" s="228" t="s">
        <v>629</v>
      </c>
      <c r="F47" s="225" t="s">
        <v>689</v>
      </c>
      <c r="G47" s="230" t="s">
        <v>634</v>
      </c>
    </row>
    <row r="48" spans="1:7" ht="18">
      <c r="A48" s="223">
        <v>47</v>
      </c>
      <c r="B48" s="225" t="s">
        <v>690</v>
      </c>
      <c r="C48" s="225" t="s">
        <v>691</v>
      </c>
      <c r="D48" s="227">
        <v>44607</v>
      </c>
      <c r="E48" s="228" t="s">
        <v>692</v>
      </c>
      <c r="F48" s="225" t="s">
        <v>116</v>
      </c>
      <c r="G48" s="228" t="s">
        <v>693</v>
      </c>
    </row>
    <row r="49" spans="1:7" ht="18">
      <c r="A49" s="223">
        <v>48</v>
      </c>
      <c r="B49" s="225" t="s">
        <v>627</v>
      </c>
      <c r="C49" s="225" t="s">
        <v>694</v>
      </c>
      <c r="D49" s="227">
        <v>44608</v>
      </c>
      <c r="E49" s="228" t="s">
        <v>671</v>
      </c>
      <c r="F49" s="225" t="s">
        <v>695</v>
      </c>
      <c r="G49" s="230" t="s">
        <v>634</v>
      </c>
    </row>
    <row r="50" spans="1:7" ht="18">
      <c r="A50" s="223">
        <v>49</v>
      </c>
      <c r="B50" s="225" t="s">
        <v>33</v>
      </c>
      <c r="C50" s="225" t="s">
        <v>696</v>
      </c>
      <c r="D50" s="227">
        <v>44609</v>
      </c>
      <c r="E50" s="228" t="s">
        <v>629</v>
      </c>
      <c r="F50" s="225" t="s">
        <v>697</v>
      </c>
      <c r="G50" s="230" t="s">
        <v>634</v>
      </c>
    </row>
    <row r="51" spans="1:7" ht="18">
      <c r="A51" s="223">
        <v>50</v>
      </c>
      <c r="B51" s="225" t="s">
        <v>627</v>
      </c>
      <c r="C51" s="225" t="s">
        <v>698</v>
      </c>
      <c r="D51" s="227">
        <v>44613</v>
      </c>
      <c r="E51" s="228" t="s">
        <v>686</v>
      </c>
      <c r="F51" s="225" t="s">
        <v>614</v>
      </c>
      <c r="G51" s="230" t="s">
        <v>634</v>
      </c>
    </row>
    <row r="52" spans="1:7" ht="18">
      <c r="A52" s="223">
        <v>51</v>
      </c>
      <c r="B52" s="225" t="s">
        <v>651</v>
      </c>
      <c r="C52" s="225" t="s">
        <v>699</v>
      </c>
      <c r="D52" s="227">
        <v>44615</v>
      </c>
      <c r="E52" s="228" t="s">
        <v>633</v>
      </c>
      <c r="F52" s="225" t="s">
        <v>53</v>
      </c>
      <c r="G52" s="231" t="s">
        <v>700</v>
      </c>
    </row>
    <row r="53" spans="1:7" ht="18">
      <c r="A53" s="223">
        <v>52</v>
      </c>
      <c r="B53" s="225" t="s">
        <v>591</v>
      </c>
      <c r="C53" s="225" t="s">
        <v>701</v>
      </c>
      <c r="D53" s="227">
        <v>44635</v>
      </c>
      <c r="E53" s="228" t="s">
        <v>180</v>
      </c>
      <c r="F53" s="225" t="s">
        <v>640</v>
      </c>
      <c r="G53" s="225" t="s">
        <v>702</v>
      </c>
    </row>
    <row r="54" spans="1:7" ht="18">
      <c r="A54" s="223">
        <v>53</v>
      </c>
      <c r="B54" s="225" t="s">
        <v>14</v>
      </c>
      <c r="C54" s="225" t="s">
        <v>703</v>
      </c>
      <c r="D54" s="227">
        <v>44634</v>
      </c>
      <c r="E54" s="228" t="s">
        <v>704</v>
      </c>
      <c r="F54" s="225" t="s">
        <v>705</v>
      </c>
      <c r="G54" s="225" t="s">
        <v>706</v>
      </c>
    </row>
    <row r="55" spans="1:7" ht="18">
      <c r="A55" s="223">
        <v>54</v>
      </c>
      <c r="B55" s="225" t="s">
        <v>14</v>
      </c>
      <c r="C55" s="225" t="s">
        <v>707</v>
      </c>
      <c r="D55" s="227">
        <v>44630</v>
      </c>
      <c r="E55" s="228" t="s">
        <v>180</v>
      </c>
      <c r="F55" s="225" t="s">
        <v>611</v>
      </c>
      <c r="G55" s="225" t="s">
        <v>708</v>
      </c>
    </row>
    <row r="56" spans="1:7" ht="18">
      <c r="A56" s="223">
        <v>55</v>
      </c>
      <c r="B56" s="225" t="s">
        <v>14</v>
      </c>
      <c r="C56" s="225" t="s">
        <v>709</v>
      </c>
      <c r="D56" s="227">
        <v>44635</v>
      </c>
      <c r="E56" s="228" t="s">
        <v>179</v>
      </c>
      <c r="F56" s="225" t="s">
        <v>110</v>
      </c>
      <c r="G56" s="225" t="s">
        <v>710</v>
      </c>
    </row>
    <row r="57" spans="1:7" ht="18">
      <c r="A57" s="223">
        <v>56</v>
      </c>
      <c r="B57" s="225" t="s">
        <v>591</v>
      </c>
      <c r="C57" s="225" t="s">
        <v>701</v>
      </c>
      <c r="D57" s="227">
        <v>44643</v>
      </c>
      <c r="E57" s="228" t="s">
        <v>180</v>
      </c>
      <c r="F57" s="225" t="s">
        <v>640</v>
      </c>
      <c r="G57" s="225" t="s">
        <v>711</v>
      </c>
    </row>
    <row r="58" spans="1:7" ht="18">
      <c r="A58" s="223">
        <v>57</v>
      </c>
      <c r="B58" s="225" t="s">
        <v>651</v>
      </c>
      <c r="C58" s="225" t="s">
        <v>712</v>
      </c>
      <c r="D58" s="227">
        <v>44645</v>
      </c>
      <c r="E58" s="228" t="s">
        <v>629</v>
      </c>
      <c r="F58" s="225" t="s">
        <v>713</v>
      </c>
      <c r="G58" s="225" t="s">
        <v>714</v>
      </c>
    </row>
    <row r="59" spans="1:7" ht="18">
      <c r="A59" s="223">
        <v>58</v>
      </c>
      <c r="B59" s="225" t="s">
        <v>678</v>
      </c>
      <c r="C59" s="225" t="s">
        <v>715</v>
      </c>
      <c r="D59" s="227">
        <v>44650</v>
      </c>
      <c r="E59" s="228" t="s">
        <v>629</v>
      </c>
      <c r="F59" s="225" t="s">
        <v>630</v>
      </c>
      <c r="G59" s="225" t="s">
        <v>716</v>
      </c>
    </row>
    <row r="60" spans="1:7" ht="18">
      <c r="A60" s="223">
        <v>59</v>
      </c>
      <c r="B60" s="225" t="s">
        <v>18</v>
      </c>
      <c r="C60" s="225" t="s">
        <v>717</v>
      </c>
      <c r="D60" s="227">
        <v>44657</v>
      </c>
      <c r="E60" s="228" t="s">
        <v>377</v>
      </c>
      <c r="F60" s="225" t="s">
        <v>718</v>
      </c>
      <c r="G60" s="230" t="s">
        <v>634</v>
      </c>
    </row>
    <row r="61" spans="1:7" ht="18">
      <c r="A61" s="223">
        <v>60</v>
      </c>
      <c r="B61" s="225" t="s">
        <v>18</v>
      </c>
      <c r="C61" s="225" t="s">
        <v>719</v>
      </c>
      <c r="D61" s="227">
        <v>44657</v>
      </c>
      <c r="E61" s="228" t="s">
        <v>377</v>
      </c>
      <c r="F61" s="225" t="s">
        <v>718</v>
      </c>
      <c r="G61" s="230" t="s">
        <v>634</v>
      </c>
    </row>
    <row r="62" spans="1:7" ht="18">
      <c r="A62" s="223">
        <v>61</v>
      </c>
      <c r="B62" s="225" t="s">
        <v>18</v>
      </c>
      <c r="C62" s="225" t="s">
        <v>717</v>
      </c>
      <c r="D62" s="227">
        <v>44659</v>
      </c>
      <c r="E62" s="228" t="s">
        <v>377</v>
      </c>
      <c r="F62" s="225" t="s">
        <v>720</v>
      </c>
      <c r="G62" s="233" t="s">
        <v>721</v>
      </c>
    </row>
    <row r="63" spans="1:7" ht="18">
      <c r="A63" s="223">
        <v>62</v>
      </c>
      <c r="B63" s="225" t="s">
        <v>14</v>
      </c>
      <c r="C63" s="225" t="s">
        <v>624</v>
      </c>
      <c r="D63" s="227">
        <v>44664</v>
      </c>
      <c r="E63" s="228" t="s">
        <v>722</v>
      </c>
      <c r="F63" s="225" t="s">
        <v>45</v>
      </c>
      <c r="G63" s="225" t="s">
        <v>723</v>
      </c>
    </row>
    <row r="64" spans="1:7" ht="18">
      <c r="A64" s="223">
        <v>63</v>
      </c>
      <c r="B64" s="225" t="s">
        <v>14</v>
      </c>
      <c r="C64" s="225" t="s">
        <v>724</v>
      </c>
      <c r="D64" s="227">
        <v>44700</v>
      </c>
      <c r="E64" s="228" t="s">
        <v>722</v>
      </c>
      <c r="F64" s="225" t="s">
        <v>688</v>
      </c>
      <c r="G64" s="225" t="s">
        <v>725</v>
      </c>
    </row>
    <row r="65" spans="1:7" ht="18">
      <c r="A65" s="223">
        <v>64</v>
      </c>
      <c r="B65" s="225" t="s">
        <v>14</v>
      </c>
      <c r="C65" s="225" t="s">
        <v>726</v>
      </c>
      <c r="D65" s="227">
        <v>44700</v>
      </c>
      <c r="E65" s="228" t="s">
        <v>629</v>
      </c>
      <c r="F65" s="225" t="s">
        <v>617</v>
      </c>
      <c r="G65" s="225" t="s">
        <v>727</v>
      </c>
    </row>
    <row r="66" spans="1:7" ht="18">
      <c r="A66" s="223">
        <v>65</v>
      </c>
      <c r="B66" s="225" t="s">
        <v>627</v>
      </c>
      <c r="C66" s="225" t="s">
        <v>709</v>
      </c>
      <c r="D66" s="227">
        <v>44700</v>
      </c>
      <c r="E66" s="228" t="s">
        <v>179</v>
      </c>
      <c r="F66" s="225" t="s">
        <v>110</v>
      </c>
      <c r="G66" s="225" t="s">
        <v>728</v>
      </c>
    </row>
    <row r="67" spans="1:7" ht="18">
      <c r="A67" s="223">
        <v>66</v>
      </c>
      <c r="B67" s="225" t="s">
        <v>627</v>
      </c>
      <c r="C67" s="225" t="s">
        <v>729</v>
      </c>
      <c r="D67" s="227">
        <v>44701</v>
      </c>
      <c r="E67" s="228" t="s">
        <v>671</v>
      </c>
      <c r="F67" s="225" t="s">
        <v>53</v>
      </c>
      <c r="G67" s="228" t="s">
        <v>730</v>
      </c>
    </row>
    <row r="68" spans="1:7" ht="18">
      <c r="A68" s="223">
        <v>67</v>
      </c>
      <c r="B68" s="225" t="s">
        <v>627</v>
      </c>
      <c r="C68" s="225" t="s">
        <v>731</v>
      </c>
      <c r="D68" s="227">
        <v>44712</v>
      </c>
      <c r="E68" s="228" t="s">
        <v>686</v>
      </c>
      <c r="F68" s="225" t="s">
        <v>53</v>
      </c>
      <c r="G68" s="225" t="s">
        <v>732</v>
      </c>
    </row>
    <row r="69" spans="1:7" ht="18">
      <c r="A69" s="223">
        <v>68</v>
      </c>
      <c r="B69" s="225" t="s">
        <v>627</v>
      </c>
      <c r="C69" s="225" t="s">
        <v>733</v>
      </c>
      <c r="D69" s="227">
        <v>44712</v>
      </c>
      <c r="E69" s="228" t="s">
        <v>671</v>
      </c>
      <c r="F69" s="225" t="s">
        <v>697</v>
      </c>
      <c r="G69" s="230" t="s">
        <v>634</v>
      </c>
    </row>
    <row r="70" spans="1:7" ht="18">
      <c r="A70" s="223">
        <v>69</v>
      </c>
      <c r="B70" s="225" t="s">
        <v>18</v>
      </c>
      <c r="C70" s="225" t="s">
        <v>734</v>
      </c>
      <c r="D70" s="227">
        <v>44721</v>
      </c>
      <c r="E70" s="228" t="s">
        <v>377</v>
      </c>
      <c r="F70" s="225" t="s">
        <v>611</v>
      </c>
      <c r="G70" s="230" t="s">
        <v>634</v>
      </c>
    </row>
    <row r="71" spans="1:7" ht="18">
      <c r="A71" s="223">
        <v>70</v>
      </c>
      <c r="B71" s="225" t="s">
        <v>627</v>
      </c>
      <c r="C71" s="225" t="s">
        <v>735</v>
      </c>
      <c r="D71" s="227">
        <v>44732</v>
      </c>
      <c r="E71" s="228" t="s">
        <v>377</v>
      </c>
      <c r="F71" s="225" t="s">
        <v>640</v>
      </c>
      <c r="G71" s="225" t="s">
        <v>736</v>
      </c>
    </row>
    <row r="72" spans="1:7" ht="18">
      <c r="A72" s="223">
        <v>71</v>
      </c>
      <c r="B72" s="225" t="s">
        <v>651</v>
      </c>
      <c r="C72" s="225" t="s">
        <v>712</v>
      </c>
      <c r="D72" s="227">
        <v>44747</v>
      </c>
      <c r="E72" s="228" t="s">
        <v>629</v>
      </c>
      <c r="F72" s="225" t="s">
        <v>53</v>
      </c>
      <c r="G72" s="225" t="s">
        <v>737</v>
      </c>
    </row>
    <row r="73" spans="1:7" ht="18">
      <c r="A73" s="223">
        <v>72</v>
      </c>
      <c r="B73" s="225" t="s">
        <v>591</v>
      </c>
      <c r="C73" s="225" t="s">
        <v>738</v>
      </c>
      <c r="D73" s="227">
        <v>44746</v>
      </c>
      <c r="E73" s="228" t="s">
        <v>633</v>
      </c>
      <c r="F73" s="225" t="s">
        <v>80</v>
      </c>
      <c r="G73" s="225" t="s">
        <v>739</v>
      </c>
    </row>
    <row r="74" spans="1:7" ht="18">
      <c r="A74" s="223">
        <v>73</v>
      </c>
      <c r="B74" s="225" t="s">
        <v>173</v>
      </c>
      <c r="C74" s="225" t="s">
        <v>740</v>
      </c>
      <c r="D74" s="227">
        <v>44749</v>
      </c>
      <c r="E74" s="228" t="s">
        <v>180</v>
      </c>
      <c r="F74" s="225" t="s">
        <v>53</v>
      </c>
      <c r="G74" s="225" t="s">
        <v>741</v>
      </c>
    </row>
    <row r="75" spans="1:7" ht="18">
      <c r="A75" s="223">
        <v>74</v>
      </c>
      <c r="B75" s="225" t="s">
        <v>627</v>
      </c>
      <c r="C75" s="225" t="s">
        <v>742</v>
      </c>
      <c r="D75" s="227">
        <v>44747</v>
      </c>
      <c r="E75" s="228" t="s">
        <v>180</v>
      </c>
      <c r="F75" s="225" t="s">
        <v>743</v>
      </c>
      <c r="G75" s="225" t="s">
        <v>744</v>
      </c>
    </row>
    <row r="76" spans="1:7" ht="18">
      <c r="A76" s="223">
        <v>75</v>
      </c>
      <c r="B76" s="225" t="s">
        <v>627</v>
      </c>
      <c r="C76" s="225" t="s">
        <v>126</v>
      </c>
      <c r="D76" s="227">
        <v>44754</v>
      </c>
      <c r="E76" s="228" t="s">
        <v>180</v>
      </c>
      <c r="F76" s="225" t="s">
        <v>614</v>
      </c>
      <c r="G76" s="234" t="s">
        <v>745</v>
      </c>
    </row>
    <row r="77" spans="1:7" ht="18">
      <c r="A77" s="223">
        <v>76</v>
      </c>
      <c r="B77" s="225" t="s">
        <v>627</v>
      </c>
      <c r="C77" s="225" t="s">
        <v>128</v>
      </c>
      <c r="D77" s="227">
        <v>44754</v>
      </c>
      <c r="E77" s="228" t="s">
        <v>180</v>
      </c>
      <c r="F77" s="225" t="s">
        <v>603</v>
      </c>
      <c r="G77" s="234" t="s">
        <v>746</v>
      </c>
    </row>
    <row r="78" spans="1:7" ht="18">
      <c r="A78" s="223">
        <v>77</v>
      </c>
      <c r="B78" s="225" t="s">
        <v>627</v>
      </c>
      <c r="C78" s="225" t="s">
        <v>124</v>
      </c>
      <c r="D78" s="227">
        <v>44754</v>
      </c>
      <c r="E78" s="228" t="s">
        <v>180</v>
      </c>
      <c r="F78" s="225" t="s">
        <v>640</v>
      </c>
      <c r="G78" s="234" t="s">
        <v>747</v>
      </c>
    </row>
    <row r="79" spans="1:7" ht="18">
      <c r="A79" s="223">
        <v>78</v>
      </c>
      <c r="B79" s="225" t="s">
        <v>627</v>
      </c>
      <c r="C79" s="225" t="s">
        <v>49</v>
      </c>
      <c r="D79" s="227">
        <v>44755</v>
      </c>
      <c r="E79" s="228" t="s">
        <v>629</v>
      </c>
      <c r="F79" s="225" t="s">
        <v>603</v>
      </c>
      <c r="G79" s="234" t="s">
        <v>748</v>
      </c>
    </row>
    <row r="80" spans="1:7" ht="18">
      <c r="A80" s="223">
        <v>79</v>
      </c>
      <c r="B80" s="225" t="s">
        <v>627</v>
      </c>
      <c r="C80" s="225" t="s">
        <v>749</v>
      </c>
      <c r="D80" s="227">
        <v>44755</v>
      </c>
      <c r="E80" s="228" t="s">
        <v>629</v>
      </c>
      <c r="F80" s="225" t="s">
        <v>603</v>
      </c>
      <c r="G80" s="230" t="s">
        <v>634</v>
      </c>
    </row>
    <row r="81" spans="1:7" ht="18">
      <c r="A81" s="223">
        <v>80</v>
      </c>
      <c r="B81" s="225" t="s">
        <v>18</v>
      </c>
      <c r="C81" s="225" t="s">
        <v>750</v>
      </c>
      <c r="D81" s="227">
        <v>44755</v>
      </c>
      <c r="E81" s="228" t="s">
        <v>377</v>
      </c>
      <c r="F81" s="225" t="s">
        <v>603</v>
      </c>
      <c r="G81" s="230" t="s">
        <v>634</v>
      </c>
    </row>
    <row r="82" spans="1:7" ht="18">
      <c r="A82" s="223">
        <v>81</v>
      </c>
      <c r="B82" s="225" t="s">
        <v>18</v>
      </c>
      <c r="C82" s="225" t="s">
        <v>751</v>
      </c>
      <c r="D82" s="227">
        <v>44755</v>
      </c>
      <c r="E82" s="228" t="s">
        <v>180</v>
      </c>
      <c r="F82" s="225" t="s">
        <v>603</v>
      </c>
      <c r="G82" s="234" t="s">
        <v>752</v>
      </c>
    </row>
    <row r="83" spans="1:7" ht="18">
      <c r="A83" s="223">
        <v>82</v>
      </c>
      <c r="B83" s="225" t="s">
        <v>14</v>
      </c>
      <c r="C83" s="225" t="s">
        <v>726</v>
      </c>
      <c r="D83" s="227">
        <v>44755</v>
      </c>
      <c r="E83" s="228" t="s">
        <v>629</v>
      </c>
      <c r="F83" s="225" t="s">
        <v>688</v>
      </c>
      <c r="G83" s="230" t="s">
        <v>634</v>
      </c>
    </row>
    <row r="84" spans="1:7" ht="18">
      <c r="A84" s="223">
        <v>83</v>
      </c>
      <c r="B84" s="225" t="s">
        <v>18</v>
      </c>
      <c r="C84" s="225" t="s">
        <v>717</v>
      </c>
      <c r="D84" s="227">
        <v>44755</v>
      </c>
      <c r="E84" s="228" t="s">
        <v>753</v>
      </c>
      <c r="F84" s="225" t="s">
        <v>603</v>
      </c>
      <c r="G84" s="230" t="s">
        <v>634</v>
      </c>
    </row>
    <row r="85" spans="1:7" ht="18">
      <c r="A85" s="223">
        <v>84</v>
      </c>
      <c r="B85" s="225" t="s">
        <v>14</v>
      </c>
      <c r="C85" s="225" t="s">
        <v>754</v>
      </c>
      <c r="D85" s="227">
        <v>44755</v>
      </c>
      <c r="E85" s="228" t="s">
        <v>629</v>
      </c>
      <c r="F85" s="225" t="s">
        <v>755</v>
      </c>
      <c r="G85" s="230" t="s">
        <v>634</v>
      </c>
    </row>
    <row r="86" spans="1:7" ht="18">
      <c r="A86" s="223">
        <v>85</v>
      </c>
      <c r="B86" s="225" t="s">
        <v>14</v>
      </c>
      <c r="C86" s="225" t="s">
        <v>756</v>
      </c>
      <c r="D86" s="227">
        <v>44756</v>
      </c>
      <c r="E86" s="228" t="s">
        <v>180</v>
      </c>
      <c r="F86" s="225" t="s">
        <v>611</v>
      </c>
      <c r="G86" s="225" t="s">
        <v>757</v>
      </c>
    </row>
    <row r="87" spans="1:7" ht="18">
      <c r="A87" s="223">
        <v>86</v>
      </c>
      <c r="B87" s="225" t="s">
        <v>14</v>
      </c>
      <c r="C87" s="225" t="s">
        <v>599</v>
      </c>
      <c r="D87" s="227">
        <v>44761</v>
      </c>
      <c r="E87" s="228" t="s">
        <v>179</v>
      </c>
      <c r="F87" s="225" t="s">
        <v>614</v>
      </c>
      <c r="G87" s="230" t="s">
        <v>634</v>
      </c>
    </row>
    <row r="88" spans="1:7" ht="18">
      <c r="A88" s="223">
        <v>87</v>
      </c>
      <c r="B88" s="225" t="s">
        <v>14</v>
      </c>
      <c r="C88" s="225" t="s">
        <v>758</v>
      </c>
      <c r="D88" s="227">
        <v>44762</v>
      </c>
      <c r="E88" s="228" t="s">
        <v>176</v>
      </c>
      <c r="F88" s="225" t="s">
        <v>617</v>
      </c>
      <c r="G88" s="230" t="s">
        <v>634</v>
      </c>
    </row>
    <row r="89" spans="1:7" ht="18">
      <c r="A89" s="223">
        <v>88</v>
      </c>
      <c r="B89" s="225" t="s">
        <v>18</v>
      </c>
      <c r="C89" s="225" t="s">
        <v>759</v>
      </c>
      <c r="D89" s="227">
        <v>44762</v>
      </c>
      <c r="E89" s="228" t="s">
        <v>377</v>
      </c>
      <c r="F89" s="225" t="s">
        <v>617</v>
      </c>
      <c r="G89" s="230" t="s">
        <v>634</v>
      </c>
    </row>
    <row r="90" spans="1:7" ht="18">
      <c r="A90" s="223">
        <v>89</v>
      </c>
      <c r="B90" s="225" t="s">
        <v>14</v>
      </c>
      <c r="C90" s="225" t="s">
        <v>760</v>
      </c>
      <c r="D90" s="227">
        <v>44763</v>
      </c>
      <c r="E90" s="228" t="s">
        <v>633</v>
      </c>
      <c r="F90" s="225" t="s">
        <v>622</v>
      </c>
      <c r="G90" s="230" t="s">
        <v>634</v>
      </c>
    </row>
    <row r="91" spans="1:7" ht="18">
      <c r="A91" s="223">
        <v>90</v>
      </c>
      <c r="B91" s="225" t="s">
        <v>26</v>
      </c>
      <c r="C91" s="225" t="s">
        <v>761</v>
      </c>
      <c r="D91" s="227">
        <v>44763</v>
      </c>
      <c r="E91" s="228" t="s">
        <v>633</v>
      </c>
      <c r="F91" s="225" t="s">
        <v>611</v>
      </c>
      <c r="G91" s="230" t="s">
        <v>634</v>
      </c>
    </row>
    <row r="92" spans="1:7" ht="36">
      <c r="A92" s="223">
        <v>91</v>
      </c>
      <c r="B92" s="225" t="s">
        <v>667</v>
      </c>
      <c r="C92" s="225" t="s">
        <v>762</v>
      </c>
      <c r="D92" s="227">
        <v>44764</v>
      </c>
      <c r="E92" s="228" t="s">
        <v>763</v>
      </c>
      <c r="F92" s="225" t="s">
        <v>611</v>
      </c>
      <c r="G92" s="230" t="s">
        <v>634</v>
      </c>
    </row>
    <row r="93" spans="1:7" ht="18">
      <c r="A93" s="223">
        <v>92</v>
      </c>
      <c r="B93" s="235" t="s">
        <v>18</v>
      </c>
      <c r="C93" s="225" t="s">
        <v>764</v>
      </c>
      <c r="D93" s="227">
        <v>44768</v>
      </c>
      <c r="E93" s="228" t="s">
        <v>377</v>
      </c>
      <c r="F93" s="225" t="s">
        <v>611</v>
      </c>
      <c r="G93" s="230" t="s">
        <v>634</v>
      </c>
    </row>
    <row r="94" spans="1:7" ht="36">
      <c r="A94" s="223">
        <v>93</v>
      </c>
      <c r="B94" s="225" t="s">
        <v>14</v>
      </c>
      <c r="C94" s="225" t="s">
        <v>765</v>
      </c>
      <c r="D94" s="227">
        <v>44769</v>
      </c>
      <c r="E94" s="228" t="s">
        <v>593</v>
      </c>
      <c r="F94" s="225" t="s">
        <v>603</v>
      </c>
      <c r="G94" s="230" t="s">
        <v>634</v>
      </c>
    </row>
    <row r="95" spans="1:7" ht="18">
      <c r="A95" s="223">
        <v>94</v>
      </c>
      <c r="B95" s="225" t="s">
        <v>14</v>
      </c>
      <c r="C95" s="225" t="s">
        <v>766</v>
      </c>
      <c r="D95" s="227">
        <v>44756</v>
      </c>
      <c r="E95" s="228" t="s">
        <v>629</v>
      </c>
      <c r="F95" s="225" t="s">
        <v>622</v>
      </c>
      <c r="G95" s="228" t="s">
        <v>767</v>
      </c>
    </row>
    <row r="96" spans="1:7" ht="18">
      <c r="A96" s="223">
        <v>95</v>
      </c>
      <c r="B96" s="225" t="s">
        <v>14</v>
      </c>
      <c r="C96" s="225" t="s">
        <v>768</v>
      </c>
      <c r="D96" s="227">
        <v>44763</v>
      </c>
      <c r="E96" s="228" t="s">
        <v>176</v>
      </c>
      <c r="F96" s="225" t="s">
        <v>617</v>
      </c>
      <c r="G96" s="230" t="s">
        <v>634</v>
      </c>
    </row>
    <row r="97" spans="1:7" ht="18">
      <c r="A97" s="223">
        <v>96</v>
      </c>
      <c r="B97" s="225" t="s">
        <v>678</v>
      </c>
      <c r="C97" s="225" t="s">
        <v>715</v>
      </c>
      <c r="D97" s="227">
        <v>44771</v>
      </c>
      <c r="E97" s="228" t="s">
        <v>629</v>
      </c>
      <c r="F97" s="225" t="s">
        <v>769</v>
      </c>
      <c r="G97" s="230" t="s">
        <v>634</v>
      </c>
    </row>
    <row r="98" spans="1:7" ht="18">
      <c r="A98" s="223">
        <v>97</v>
      </c>
      <c r="B98" s="225" t="s">
        <v>81</v>
      </c>
      <c r="C98" s="225" t="s">
        <v>770</v>
      </c>
      <c r="D98" s="227">
        <v>44768</v>
      </c>
      <c r="E98" s="228" t="s">
        <v>633</v>
      </c>
      <c r="F98" s="225" t="s">
        <v>769</v>
      </c>
      <c r="G98" s="225" t="s">
        <v>771</v>
      </c>
    </row>
    <row r="99" spans="1:7" ht="18">
      <c r="A99" s="223">
        <v>98</v>
      </c>
      <c r="B99" s="225" t="s">
        <v>26</v>
      </c>
      <c r="C99" s="225" t="s">
        <v>772</v>
      </c>
      <c r="D99" s="227">
        <v>44774</v>
      </c>
      <c r="E99" s="228" t="s">
        <v>180</v>
      </c>
      <c r="F99" s="225" t="s">
        <v>773</v>
      </c>
      <c r="G99" s="230" t="s">
        <v>634</v>
      </c>
    </row>
    <row r="100" spans="1:7" ht="18">
      <c r="A100" s="223">
        <v>99</v>
      </c>
      <c r="B100" s="225" t="s">
        <v>79</v>
      </c>
      <c r="C100" s="225" t="s">
        <v>774</v>
      </c>
      <c r="D100" s="227">
        <v>44775</v>
      </c>
      <c r="E100" s="228" t="s">
        <v>621</v>
      </c>
      <c r="F100" s="225" t="s">
        <v>622</v>
      </c>
      <c r="G100" s="225" t="s">
        <v>775</v>
      </c>
    </row>
    <row r="101" spans="1:7" ht="18">
      <c r="A101" s="223">
        <v>100</v>
      </c>
      <c r="B101" s="225" t="s">
        <v>79</v>
      </c>
      <c r="C101" s="225" t="s">
        <v>774</v>
      </c>
      <c r="D101" s="227">
        <v>44775</v>
      </c>
      <c r="E101" s="228" t="s">
        <v>621</v>
      </c>
      <c r="F101" s="225" t="s">
        <v>622</v>
      </c>
      <c r="G101" s="230" t="s">
        <v>776</v>
      </c>
    </row>
    <row r="102" spans="1:7" ht="18">
      <c r="A102" s="223">
        <v>101</v>
      </c>
      <c r="B102" s="225" t="s">
        <v>22</v>
      </c>
      <c r="C102" s="225" t="s">
        <v>777</v>
      </c>
      <c r="D102" s="227">
        <v>44785</v>
      </c>
      <c r="E102" s="228" t="s">
        <v>633</v>
      </c>
      <c r="F102" s="225" t="s">
        <v>603</v>
      </c>
      <c r="G102" s="225" t="s">
        <v>778</v>
      </c>
    </row>
    <row r="103" spans="1:7" ht="18">
      <c r="A103" s="223">
        <v>102</v>
      </c>
      <c r="B103" s="225" t="s">
        <v>79</v>
      </c>
      <c r="C103" s="225" t="s">
        <v>779</v>
      </c>
      <c r="D103" s="227">
        <v>44790</v>
      </c>
      <c r="E103" s="228" t="s">
        <v>629</v>
      </c>
      <c r="F103" s="225" t="s">
        <v>603</v>
      </c>
      <c r="G103" s="230" t="s">
        <v>776</v>
      </c>
    </row>
    <row r="104" spans="1:7" ht="18">
      <c r="A104" s="223">
        <v>103</v>
      </c>
      <c r="B104" s="225" t="s">
        <v>18</v>
      </c>
      <c r="C104" s="225" t="s">
        <v>751</v>
      </c>
      <c r="D104" s="227">
        <v>44795</v>
      </c>
      <c r="E104" s="228" t="s">
        <v>180</v>
      </c>
      <c r="F104" s="225" t="s">
        <v>603</v>
      </c>
      <c r="G104" s="225" t="s">
        <v>780</v>
      </c>
    </row>
    <row r="105" spans="1:7" ht="18">
      <c r="A105" s="223">
        <v>104</v>
      </c>
      <c r="B105" s="225" t="s">
        <v>22</v>
      </c>
      <c r="C105" s="225" t="s">
        <v>781</v>
      </c>
      <c r="D105" s="227">
        <v>44800</v>
      </c>
      <c r="E105" s="228" t="s">
        <v>633</v>
      </c>
      <c r="F105" s="225" t="s">
        <v>622</v>
      </c>
      <c r="G105" s="228" t="s">
        <v>782</v>
      </c>
    </row>
    <row r="106" spans="1:7" ht="18">
      <c r="A106" s="223">
        <v>105</v>
      </c>
      <c r="B106" s="225" t="s">
        <v>627</v>
      </c>
      <c r="C106" s="225" t="s">
        <v>783</v>
      </c>
      <c r="D106" s="227">
        <v>44806</v>
      </c>
      <c r="E106" s="228" t="s">
        <v>704</v>
      </c>
      <c r="F106" s="225" t="s">
        <v>100</v>
      </c>
      <c r="G106" s="225" t="s">
        <v>784</v>
      </c>
    </row>
    <row r="107" spans="1:7" ht="18">
      <c r="A107" s="223">
        <v>106</v>
      </c>
      <c r="B107" s="225" t="s">
        <v>420</v>
      </c>
      <c r="C107" s="225" t="s">
        <v>785</v>
      </c>
      <c r="D107" s="227">
        <v>44810</v>
      </c>
      <c r="E107" s="228" t="s">
        <v>629</v>
      </c>
      <c r="F107" s="225" t="s">
        <v>45</v>
      </c>
      <c r="G107" s="225" t="s">
        <v>786</v>
      </c>
    </row>
    <row r="108" spans="1:7" ht="18">
      <c r="A108" s="223">
        <v>107</v>
      </c>
      <c r="B108" s="225" t="s">
        <v>787</v>
      </c>
      <c r="C108" s="225" t="s">
        <v>788</v>
      </c>
      <c r="D108" s="227">
        <v>44816</v>
      </c>
      <c r="E108" s="228" t="s">
        <v>176</v>
      </c>
      <c r="F108" s="225" t="s">
        <v>617</v>
      </c>
      <c r="G108" s="225" t="s">
        <v>789</v>
      </c>
    </row>
    <row r="109" spans="1:7" ht="36">
      <c r="A109" s="223">
        <v>108</v>
      </c>
      <c r="B109" s="225" t="s">
        <v>14</v>
      </c>
      <c r="C109" s="225" t="s">
        <v>128</v>
      </c>
      <c r="D109" s="227">
        <v>44823</v>
      </c>
      <c r="E109" s="228" t="s">
        <v>180</v>
      </c>
      <c r="F109" s="225" t="s">
        <v>603</v>
      </c>
      <c r="G109" s="228" t="s">
        <v>790</v>
      </c>
    </row>
    <row r="110" spans="1:7" ht="18">
      <c r="A110" s="223">
        <v>109</v>
      </c>
      <c r="B110" s="225" t="s">
        <v>26</v>
      </c>
      <c r="C110" s="225" t="s">
        <v>791</v>
      </c>
      <c r="D110" s="227">
        <v>44826</v>
      </c>
      <c r="E110" s="228" t="s">
        <v>633</v>
      </c>
      <c r="F110" s="225" t="s">
        <v>622</v>
      </c>
      <c r="G110" s="225" t="s">
        <v>792</v>
      </c>
    </row>
    <row r="111" spans="1:7" ht="18">
      <c r="A111" s="223">
        <v>110</v>
      </c>
      <c r="B111" s="225" t="s">
        <v>420</v>
      </c>
      <c r="C111" s="225" t="s">
        <v>793</v>
      </c>
      <c r="D111" s="227">
        <v>44834</v>
      </c>
      <c r="E111" s="228" t="s">
        <v>629</v>
      </c>
      <c r="F111" s="225" t="s">
        <v>48</v>
      </c>
      <c r="G111" s="225" t="s">
        <v>794</v>
      </c>
    </row>
    <row r="112" spans="1:7" ht="18">
      <c r="A112" s="223">
        <v>111</v>
      </c>
      <c r="B112" s="225" t="s">
        <v>795</v>
      </c>
      <c r="C112" s="225" t="s">
        <v>796</v>
      </c>
      <c r="D112" s="227">
        <v>44844</v>
      </c>
      <c r="E112" s="228" t="s">
        <v>704</v>
      </c>
      <c r="F112" s="225" t="s">
        <v>594</v>
      </c>
      <c r="G112" s="225" t="s">
        <v>797</v>
      </c>
    </row>
    <row r="113" spans="1:7" ht="18">
      <c r="A113" s="223">
        <v>112</v>
      </c>
      <c r="B113" s="225" t="s">
        <v>22</v>
      </c>
      <c r="C113" s="225" t="s">
        <v>798</v>
      </c>
      <c r="D113" s="227">
        <v>44845</v>
      </c>
      <c r="E113" s="228" t="s">
        <v>180</v>
      </c>
      <c r="F113" s="225" t="s">
        <v>116</v>
      </c>
      <c r="G113" s="230" t="s">
        <v>799</v>
      </c>
    </row>
    <row r="114" spans="1:7" ht="162">
      <c r="A114" s="223">
        <v>113</v>
      </c>
      <c r="B114" s="225" t="s">
        <v>18</v>
      </c>
      <c r="C114" s="228" t="s">
        <v>800</v>
      </c>
      <c r="D114" s="227">
        <v>44847</v>
      </c>
      <c r="E114" s="228" t="s">
        <v>377</v>
      </c>
      <c r="F114" s="228" t="s">
        <v>801</v>
      </c>
      <c r="G114" s="230" t="s">
        <v>776</v>
      </c>
    </row>
    <row r="115" spans="1:7" ht="18">
      <c r="A115" s="223">
        <v>114</v>
      </c>
      <c r="B115" s="225" t="s">
        <v>627</v>
      </c>
      <c r="C115" s="225" t="s">
        <v>802</v>
      </c>
      <c r="D115" s="227">
        <v>44851</v>
      </c>
      <c r="E115" s="228" t="s">
        <v>176</v>
      </c>
      <c r="F115" s="225" t="s">
        <v>53</v>
      </c>
      <c r="G115" s="225" t="s">
        <v>803</v>
      </c>
    </row>
    <row r="116" spans="1:7" ht="18">
      <c r="A116" s="223">
        <v>115</v>
      </c>
      <c r="B116" s="225" t="s">
        <v>591</v>
      </c>
      <c r="C116" s="225" t="s">
        <v>804</v>
      </c>
      <c r="D116" s="227">
        <v>44866</v>
      </c>
      <c r="E116" s="228" t="s">
        <v>176</v>
      </c>
      <c r="F116" s="225" t="s">
        <v>195</v>
      </c>
      <c r="G116" s="225" t="s">
        <v>805</v>
      </c>
    </row>
    <row r="117" spans="1:7" ht="18">
      <c r="A117" s="223">
        <v>116</v>
      </c>
      <c r="B117" s="225" t="s">
        <v>14</v>
      </c>
      <c r="C117" s="225" t="s">
        <v>724</v>
      </c>
      <c r="D117" s="227">
        <v>44872</v>
      </c>
      <c r="E117" s="228" t="s">
        <v>176</v>
      </c>
      <c r="F117" s="225" t="s">
        <v>806</v>
      </c>
      <c r="G117" s="230" t="s">
        <v>634</v>
      </c>
    </row>
    <row r="118" spans="1:7" ht="18">
      <c r="A118" s="223">
        <v>117</v>
      </c>
      <c r="B118" s="225" t="s">
        <v>14</v>
      </c>
      <c r="C118" s="225" t="s">
        <v>807</v>
      </c>
      <c r="D118" s="227">
        <v>44872</v>
      </c>
      <c r="E118" s="228" t="s">
        <v>377</v>
      </c>
      <c r="F118" s="225" t="s">
        <v>186</v>
      </c>
      <c r="G118" s="230" t="s">
        <v>634</v>
      </c>
    </row>
    <row r="119" spans="1:7" ht="18">
      <c r="A119" s="223">
        <v>118</v>
      </c>
      <c r="B119" s="225" t="s">
        <v>18</v>
      </c>
      <c r="C119" s="225" t="s">
        <v>808</v>
      </c>
      <c r="D119" s="227">
        <v>44872</v>
      </c>
      <c r="E119" s="228" t="s">
        <v>377</v>
      </c>
      <c r="F119" s="225" t="s">
        <v>806</v>
      </c>
      <c r="G119" s="230" t="s">
        <v>634</v>
      </c>
    </row>
    <row r="120" spans="1:7" ht="18">
      <c r="A120" s="223">
        <v>119</v>
      </c>
      <c r="B120" s="225" t="s">
        <v>18</v>
      </c>
      <c r="C120" s="225" t="s">
        <v>809</v>
      </c>
      <c r="D120" s="227">
        <v>44872</v>
      </c>
      <c r="E120" s="228" t="s">
        <v>377</v>
      </c>
      <c r="F120" s="225" t="s">
        <v>186</v>
      </c>
      <c r="G120" s="230" t="s">
        <v>634</v>
      </c>
    </row>
    <row r="121" spans="1:7" ht="18">
      <c r="A121" s="223">
        <v>120</v>
      </c>
      <c r="B121" s="225" t="s">
        <v>651</v>
      </c>
      <c r="C121" s="225" t="s">
        <v>810</v>
      </c>
      <c r="D121" s="227">
        <v>44872</v>
      </c>
      <c r="E121" s="228" t="s">
        <v>621</v>
      </c>
      <c r="F121" s="225" t="s">
        <v>806</v>
      </c>
      <c r="G121" s="230" t="s">
        <v>634</v>
      </c>
    </row>
    <row r="122" spans="1:7" ht="18">
      <c r="A122" s="223">
        <v>121</v>
      </c>
      <c r="B122" s="225" t="s">
        <v>91</v>
      </c>
      <c r="C122" s="225" t="s">
        <v>811</v>
      </c>
      <c r="D122" s="227">
        <v>44872</v>
      </c>
      <c r="E122" s="228" t="s">
        <v>621</v>
      </c>
      <c r="F122" s="225" t="s">
        <v>187</v>
      </c>
      <c r="G122" s="230" t="s">
        <v>634</v>
      </c>
    </row>
    <row r="123" spans="1:7" ht="18">
      <c r="A123" s="223">
        <v>122</v>
      </c>
      <c r="B123" s="225" t="s">
        <v>14</v>
      </c>
      <c r="C123" s="225" t="s">
        <v>812</v>
      </c>
      <c r="D123" s="227">
        <v>44872</v>
      </c>
      <c r="E123" s="228" t="s">
        <v>704</v>
      </c>
      <c r="F123" s="225" t="s">
        <v>813</v>
      </c>
      <c r="G123" s="230" t="s">
        <v>634</v>
      </c>
    </row>
    <row r="124" spans="1:7" ht="18">
      <c r="A124" s="223">
        <v>123</v>
      </c>
      <c r="B124" s="225" t="s">
        <v>14</v>
      </c>
      <c r="C124" s="225" t="s">
        <v>814</v>
      </c>
      <c r="D124" s="227">
        <v>44872</v>
      </c>
      <c r="E124" s="228" t="s">
        <v>176</v>
      </c>
      <c r="F124" s="225" t="s">
        <v>813</v>
      </c>
      <c r="G124" s="230" t="s">
        <v>634</v>
      </c>
    </row>
    <row r="125" spans="1:7" ht="18">
      <c r="A125" s="223">
        <v>124</v>
      </c>
      <c r="B125" s="225" t="s">
        <v>815</v>
      </c>
      <c r="C125" s="225" t="s">
        <v>816</v>
      </c>
      <c r="D125" s="227">
        <v>44872</v>
      </c>
      <c r="E125" s="228" t="s">
        <v>704</v>
      </c>
      <c r="F125" s="225" t="s">
        <v>187</v>
      </c>
      <c r="G125" s="230" t="s">
        <v>634</v>
      </c>
    </row>
    <row r="126" spans="1:7" ht="18">
      <c r="A126" s="223">
        <v>125</v>
      </c>
      <c r="B126" s="225" t="s">
        <v>26</v>
      </c>
      <c r="C126" s="225" t="s">
        <v>817</v>
      </c>
      <c r="D126" s="227">
        <v>44872</v>
      </c>
      <c r="E126" s="228" t="s">
        <v>179</v>
      </c>
      <c r="F126" s="225" t="s">
        <v>59</v>
      </c>
      <c r="G126" s="230" t="s">
        <v>634</v>
      </c>
    </row>
    <row r="127" spans="1:7" ht="18">
      <c r="A127" s="223">
        <v>126</v>
      </c>
      <c r="B127" s="225" t="s">
        <v>14</v>
      </c>
      <c r="C127" s="225" t="s">
        <v>818</v>
      </c>
      <c r="D127" s="227">
        <v>44872</v>
      </c>
      <c r="E127" s="228" t="s">
        <v>180</v>
      </c>
      <c r="F127" s="225" t="s">
        <v>819</v>
      </c>
      <c r="G127" s="230" t="s">
        <v>634</v>
      </c>
    </row>
    <row r="128" spans="1:7" ht="18">
      <c r="A128" s="223">
        <v>127</v>
      </c>
      <c r="B128" s="225" t="s">
        <v>14</v>
      </c>
      <c r="C128" s="225" t="s">
        <v>729</v>
      </c>
      <c r="D128" s="227">
        <v>44872</v>
      </c>
      <c r="E128" s="228" t="s">
        <v>820</v>
      </c>
      <c r="F128" s="225" t="s">
        <v>819</v>
      </c>
      <c r="G128" s="230" t="s">
        <v>634</v>
      </c>
    </row>
    <row r="129" spans="1:7" ht="18">
      <c r="A129" s="223">
        <v>128</v>
      </c>
      <c r="B129" s="225" t="s">
        <v>18</v>
      </c>
      <c r="C129" s="225" t="s">
        <v>821</v>
      </c>
      <c r="D129" s="227">
        <v>44872</v>
      </c>
      <c r="E129" s="228" t="s">
        <v>179</v>
      </c>
      <c r="F129" s="225" t="s">
        <v>822</v>
      </c>
      <c r="G129" s="230" t="s">
        <v>634</v>
      </c>
    </row>
    <row r="130" spans="1:7" ht="18">
      <c r="A130" s="223">
        <v>129</v>
      </c>
      <c r="B130" s="225" t="s">
        <v>420</v>
      </c>
      <c r="C130" s="225" t="s">
        <v>785</v>
      </c>
      <c r="D130" s="227">
        <v>44872</v>
      </c>
      <c r="E130" s="228" t="s">
        <v>181</v>
      </c>
      <c r="F130" s="225" t="s">
        <v>823</v>
      </c>
      <c r="G130" s="230" t="s">
        <v>634</v>
      </c>
    </row>
    <row r="131" spans="1:7" ht="18">
      <c r="A131" s="223">
        <v>130</v>
      </c>
      <c r="B131" s="225" t="s">
        <v>14</v>
      </c>
      <c r="C131" s="225" t="s">
        <v>824</v>
      </c>
      <c r="D131" s="227">
        <v>44872</v>
      </c>
      <c r="E131" s="228" t="s">
        <v>704</v>
      </c>
      <c r="F131" s="225" t="s">
        <v>825</v>
      </c>
      <c r="G131" s="230" t="s">
        <v>634</v>
      </c>
    </row>
    <row r="132" spans="1:7" ht="18">
      <c r="A132" s="223">
        <v>131</v>
      </c>
      <c r="B132" s="225" t="s">
        <v>14</v>
      </c>
      <c r="C132" s="225" t="s">
        <v>826</v>
      </c>
      <c r="D132" s="227">
        <v>44872</v>
      </c>
      <c r="E132" s="228" t="s">
        <v>686</v>
      </c>
      <c r="F132" s="225" t="s">
        <v>827</v>
      </c>
      <c r="G132" s="230" t="s">
        <v>634</v>
      </c>
    </row>
    <row r="133" spans="1:7" ht="18">
      <c r="A133" s="223">
        <v>132</v>
      </c>
      <c r="B133" s="225" t="s">
        <v>33</v>
      </c>
      <c r="C133" s="225" t="s">
        <v>828</v>
      </c>
      <c r="D133" s="227">
        <v>44872</v>
      </c>
      <c r="E133" s="228" t="s">
        <v>180</v>
      </c>
      <c r="F133" s="225" t="s">
        <v>829</v>
      </c>
      <c r="G133" s="230" t="s">
        <v>634</v>
      </c>
    </row>
    <row r="134" spans="1:7" ht="18">
      <c r="A134" s="223">
        <v>133</v>
      </c>
      <c r="B134" s="225" t="s">
        <v>14</v>
      </c>
      <c r="C134" s="225" t="s">
        <v>830</v>
      </c>
      <c r="D134" s="227">
        <v>44872</v>
      </c>
      <c r="E134" s="228" t="s">
        <v>704</v>
      </c>
      <c r="F134" s="225" t="s">
        <v>110</v>
      </c>
      <c r="G134" s="230" t="s">
        <v>634</v>
      </c>
    </row>
    <row r="135" spans="1:7" ht="18">
      <c r="A135" s="223">
        <v>134</v>
      </c>
      <c r="B135" s="225" t="s">
        <v>44</v>
      </c>
      <c r="C135" s="225" t="s">
        <v>831</v>
      </c>
      <c r="D135" s="227">
        <v>44873</v>
      </c>
      <c r="E135" s="228" t="s">
        <v>629</v>
      </c>
      <c r="F135" s="225" t="s">
        <v>832</v>
      </c>
      <c r="G135" s="230" t="s">
        <v>634</v>
      </c>
    </row>
    <row r="136" spans="1:7" ht="18">
      <c r="A136" s="223">
        <v>135</v>
      </c>
      <c r="B136" s="225" t="s">
        <v>14</v>
      </c>
      <c r="C136" s="225" t="s">
        <v>833</v>
      </c>
      <c r="D136" s="227">
        <v>44873</v>
      </c>
      <c r="E136" s="228" t="s">
        <v>686</v>
      </c>
      <c r="F136" s="225" t="s">
        <v>102</v>
      </c>
      <c r="G136" s="225" t="s">
        <v>834</v>
      </c>
    </row>
    <row r="137" spans="1:7" ht="18">
      <c r="A137" s="223">
        <v>136</v>
      </c>
      <c r="B137" s="225" t="s">
        <v>18</v>
      </c>
      <c r="C137" s="225" t="s">
        <v>835</v>
      </c>
      <c r="D137" s="227">
        <v>44852</v>
      </c>
      <c r="E137" s="228" t="s">
        <v>836</v>
      </c>
      <c r="F137" s="225" t="s">
        <v>832</v>
      </c>
      <c r="G137" s="230" t="s">
        <v>634</v>
      </c>
    </row>
    <row r="138" spans="1:7" ht="18">
      <c r="A138" s="223">
        <v>137</v>
      </c>
      <c r="B138" s="225" t="s">
        <v>44</v>
      </c>
      <c r="C138" s="225" t="s">
        <v>837</v>
      </c>
      <c r="D138" s="227">
        <v>44853</v>
      </c>
      <c r="E138" s="228" t="s">
        <v>621</v>
      </c>
      <c r="F138" s="225" t="s">
        <v>53</v>
      </c>
      <c r="G138" s="225" t="s">
        <v>838</v>
      </c>
    </row>
    <row r="139" spans="1:7" ht="18">
      <c r="A139" s="223">
        <v>138</v>
      </c>
      <c r="B139" s="225" t="s">
        <v>79</v>
      </c>
      <c r="C139" s="225" t="s">
        <v>192</v>
      </c>
      <c r="D139" s="227">
        <v>44844</v>
      </c>
      <c r="E139" s="228" t="s">
        <v>647</v>
      </c>
      <c r="F139" s="225" t="s">
        <v>80</v>
      </c>
      <c r="G139" s="225" t="s">
        <v>838</v>
      </c>
    </row>
    <row r="140" spans="1:7" ht="18">
      <c r="A140" s="223">
        <v>139</v>
      </c>
      <c r="B140" s="225" t="s">
        <v>14</v>
      </c>
      <c r="C140" s="225" t="s">
        <v>839</v>
      </c>
      <c r="D140" s="227">
        <v>44851</v>
      </c>
      <c r="E140" s="228" t="s">
        <v>179</v>
      </c>
      <c r="F140" s="225" t="s">
        <v>439</v>
      </c>
      <c r="G140" s="225" t="s">
        <v>838</v>
      </c>
    </row>
    <row r="141" spans="1:7" ht="18">
      <c r="A141" s="223">
        <v>140</v>
      </c>
      <c r="B141" s="225" t="s">
        <v>18</v>
      </c>
      <c r="C141" s="225" t="s">
        <v>421</v>
      </c>
      <c r="D141" s="227">
        <v>44834</v>
      </c>
      <c r="E141" s="228" t="s">
        <v>629</v>
      </c>
      <c r="F141" s="225" t="s">
        <v>840</v>
      </c>
      <c r="G141" s="225" t="s">
        <v>838</v>
      </c>
    </row>
    <row r="142" spans="1:7" ht="18">
      <c r="A142" s="223">
        <v>141</v>
      </c>
      <c r="B142" s="225" t="s">
        <v>591</v>
      </c>
      <c r="C142" s="225" t="s">
        <v>788</v>
      </c>
      <c r="D142" s="227">
        <v>44882</v>
      </c>
      <c r="E142" s="228" t="s">
        <v>176</v>
      </c>
      <c r="F142" s="225" t="s">
        <v>195</v>
      </c>
      <c r="G142" s="225" t="s">
        <v>841</v>
      </c>
    </row>
    <row r="143" spans="1:7" ht="18">
      <c r="A143" s="223">
        <v>142</v>
      </c>
      <c r="B143" s="225" t="s">
        <v>14</v>
      </c>
      <c r="C143" s="225" t="s">
        <v>842</v>
      </c>
      <c r="D143" s="227">
        <v>44886</v>
      </c>
      <c r="E143" s="228" t="s">
        <v>176</v>
      </c>
      <c r="F143" s="225" t="s">
        <v>48</v>
      </c>
      <c r="G143" s="230" t="s">
        <v>634</v>
      </c>
    </row>
    <row r="144" spans="1:7" ht="18">
      <c r="A144" s="223">
        <v>143</v>
      </c>
      <c r="B144" s="225" t="s">
        <v>33</v>
      </c>
      <c r="C144" s="225" t="s">
        <v>197</v>
      </c>
      <c r="D144" s="227">
        <v>44882</v>
      </c>
      <c r="E144" s="228" t="s">
        <v>179</v>
      </c>
      <c r="F144" s="225" t="s">
        <v>843</v>
      </c>
      <c r="G144" s="225" t="s">
        <v>844</v>
      </c>
    </row>
    <row r="145" spans="1:7" ht="18">
      <c r="A145" s="223">
        <v>144</v>
      </c>
      <c r="B145" s="225" t="s">
        <v>199</v>
      </c>
      <c r="C145" s="225" t="s">
        <v>785</v>
      </c>
      <c r="D145" s="227">
        <v>44894</v>
      </c>
      <c r="E145" s="228" t="s">
        <v>629</v>
      </c>
      <c r="F145" s="225" t="s">
        <v>48</v>
      </c>
      <c r="G145" s="225" t="s">
        <v>845</v>
      </c>
    </row>
    <row r="146" spans="1:7" ht="18">
      <c r="A146" s="223">
        <v>145</v>
      </c>
      <c r="B146" s="225" t="s">
        <v>627</v>
      </c>
      <c r="C146" s="225" t="s">
        <v>766</v>
      </c>
      <c r="D146" s="225" t="s">
        <v>846</v>
      </c>
      <c r="E146" s="228" t="s">
        <v>629</v>
      </c>
      <c r="F146" s="225" t="s">
        <v>187</v>
      </c>
      <c r="G146" s="225" t="s">
        <v>847</v>
      </c>
    </row>
    <row r="147" spans="1:7" ht="18">
      <c r="A147" s="223">
        <v>146</v>
      </c>
      <c r="B147" s="225" t="s">
        <v>33</v>
      </c>
      <c r="C147" s="225" t="s">
        <v>848</v>
      </c>
      <c r="D147" s="227">
        <v>44902</v>
      </c>
      <c r="E147" s="228" t="s">
        <v>179</v>
      </c>
      <c r="F147" s="225" t="s">
        <v>806</v>
      </c>
      <c r="G147" s="225" t="s">
        <v>849</v>
      </c>
    </row>
    <row r="148" spans="1:7" ht="18">
      <c r="A148" s="223">
        <v>147</v>
      </c>
      <c r="B148" s="225" t="s">
        <v>26</v>
      </c>
      <c r="C148" s="225" t="s">
        <v>616</v>
      </c>
      <c r="D148" s="227">
        <v>44904</v>
      </c>
      <c r="E148" s="228" t="s">
        <v>176</v>
      </c>
      <c r="F148" s="225" t="s">
        <v>806</v>
      </c>
      <c r="G148" s="230" t="s">
        <v>850</v>
      </c>
    </row>
    <row r="149" spans="1:7" ht="18">
      <c r="A149" s="223">
        <v>148</v>
      </c>
      <c r="B149" s="225" t="s">
        <v>18</v>
      </c>
      <c r="C149" s="225" t="s">
        <v>851</v>
      </c>
      <c r="D149" s="227">
        <v>44904</v>
      </c>
      <c r="E149" s="228" t="s">
        <v>852</v>
      </c>
      <c r="F149" s="225" t="s">
        <v>806</v>
      </c>
      <c r="G149" s="230" t="s">
        <v>850</v>
      </c>
    </row>
    <row r="150" spans="1:7" ht="18">
      <c r="A150" s="223">
        <v>149</v>
      </c>
      <c r="B150" s="225" t="s">
        <v>33</v>
      </c>
      <c r="C150" s="225" t="s">
        <v>200</v>
      </c>
      <c r="D150" s="227">
        <v>44914</v>
      </c>
      <c r="E150" s="236" t="s">
        <v>853</v>
      </c>
      <c r="F150" s="237" t="s">
        <v>854</v>
      </c>
      <c r="G150" s="225" t="s">
        <v>855</v>
      </c>
    </row>
    <row r="151" spans="1:7" ht="18">
      <c r="A151" s="223">
        <v>150</v>
      </c>
      <c r="B151" s="225" t="s">
        <v>14</v>
      </c>
      <c r="C151" s="225" t="s">
        <v>201</v>
      </c>
      <c r="D151" s="227">
        <v>45281</v>
      </c>
      <c r="E151" s="236" t="s">
        <v>856</v>
      </c>
      <c r="F151" s="237" t="s">
        <v>857</v>
      </c>
      <c r="G151" s="225" t="s">
        <v>858</v>
      </c>
    </row>
    <row r="152" spans="1:7" ht="18">
      <c r="A152" s="223">
        <v>151</v>
      </c>
      <c r="B152" s="225" t="s">
        <v>859</v>
      </c>
      <c r="C152" s="225" t="s">
        <v>860</v>
      </c>
      <c r="D152" s="227">
        <v>44921</v>
      </c>
      <c r="E152" s="236" t="s">
        <v>686</v>
      </c>
      <c r="F152" s="237" t="s">
        <v>185</v>
      </c>
      <c r="G152" s="225" t="s">
        <v>861</v>
      </c>
    </row>
    <row r="153" spans="1:7" ht="18">
      <c r="A153" s="223">
        <v>152</v>
      </c>
      <c r="B153" s="225" t="s">
        <v>14</v>
      </c>
      <c r="C153" s="225" t="s">
        <v>862</v>
      </c>
      <c r="D153" s="227">
        <v>44922</v>
      </c>
      <c r="E153" s="236" t="s">
        <v>863</v>
      </c>
      <c r="F153" s="237" t="s">
        <v>864</v>
      </c>
      <c r="G153" s="230" t="s">
        <v>865</v>
      </c>
    </row>
    <row r="154" spans="1:7" ht="18">
      <c r="A154" s="223">
        <v>153</v>
      </c>
      <c r="B154" s="225" t="s">
        <v>14</v>
      </c>
      <c r="C154" s="225" t="s">
        <v>866</v>
      </c>
      <c r="D154" s="227">
        <v>44924</v>
      </c>
      <c r="E154" s="236" t="s">
        <v>176</v>
      </c>
      <c r="F154" s="237" t="s">
        <v>813</v>
      </c>
      <c r="G154" s="225" t="s">
        <v>867</v>
      </c>
    </row>
    <row r="155" spans="1:7" ht="18">
      <c r="A155" s="223">
        <v>154</v>
      </c>
      <c r="B155" s="225" t="s">
        <v>44</v>
      </c>
      <c r="C155" s="225" t="s">
        <v>837</v>
      </c>
      <c r="D155" s="227">
        <v>44924</v>
      </c>
      <c r="E155" s="236" t="s">
        <v>621</v>
      </c>
      <c r="F155" s="237" t="s">
        <v>813</v>
      </c>
      <c r="G155" s="225" t="s">
        <v>868</v>
      </c>
    </row>
    <row r="156" spans="1:7" ht="18">
      <c r="A156" s="223">
        <v>155</v>
      </c>
      <c r="B156" s="225" t="s">
        <v>627</v>
      </c>
      <c r="C156" s="225" t="s">
        <v>869</v>
      </c>
      <c r="D156" s="227">
        <v>44924</v>
      </c>
      <c r="E156" s="236" t="s">
        <v>870</v>
      </c>
      <c r="F156" s="237" t="s">
        <v>813</v>
      </c>
      <c r="G156" s="225" t="s">
        <v>871</v>
      </c>
    </row>
    <row r="157" spans="1:7" ht="18">
      <c r="A157" s="223">
        <v>156</v>
      </c>
      <c r="B157" s="225" t="s">
        <v>14</v>
      </c>
      <c r="C157" s="225" t="s">
        <v>872</v>
      </c>
      <c r="D157" s="227" t="s">
        <v>873</v>
      </c>
      <c r="E157" s="236" t="s">
        <v>874</v>
      </c>
      <c r="F157" s="237" t="s">
        <v>78</v>
      </c>
      <c r="G157" s="230" t="s">
        <v>875</v>
      </c>
    </row>
    <row r="158" spans="1:7" ht="18">
      <c r="A158" s="223">
        <v>157</v>
      </c>
      <c r="B158" s="225" t="s">
        <v>14</v>
      </c>
      <c r="C158" s="225" t="s">
        <v>203</v>
      </c>
      <c r="D158" s="227">
        <v>44925</v>
      </c>
      <c r="E158" s="236" t="s">
        <v>176</v>
      </c>
      <c r="F158" s="237" t="s">
        <v>78</v>
      </c>
      <c r="G158" s="225" t="s">
        <v>876</v>
      </c>
    </row>
    <row r="159" spans="1:7" ht="18">
      <c r="A159" s="223">
        <v>158</v>
      </c>
      <c r="B159" s="225" t="s">
        <v>14</v>
      </c>
      <c r="C159" s="225" t="s">
        <v>204</v>
      </c>
      <c r="D159" s="227">
        <v>44925</v>
      </c>
      <c r="E159" s="236" t="s">
        <v>178</v>
      </c>
      <c r="F159" s="237" t="s">
        <v>82</v>
      </c>
      <c r="G159" s="225" t="s">
        <v>877</v>
      </c>
    </row>
    <row r="160" spans="1:7" ht="18">
      <c r="A160" s="223">
        <v>159</v>
      </c>
      <c r="B160" s="225" t="s">
        <v>14</v>
      </c>
      <c r="C160" s="225" t="s">
        <v>878</v>
      </c>
      <c r="D160" s="227">
        <v>44928</v>
      </c>
      <c r="E160" s="236" t="s">
        <v>176</v>
      </c>
      <c r="F160" s="237" t="s">
        <v>806</v>
      </c>
      <c r="G160" s="225" t="s">
        <v>879</v>
      </c>
    </row>
    <row r="161" spans="1:7" ht="18">
      <c r="A161" s="223">
        <v>160</v>
      </c>
      <c r="B161" s="225" t="s">
        <v>14</v>
      </c>
      <c r="C161" s="225" t="s">
        <v>206</v>
      </c>
      <c r="D161" s="227">
        <v>44939</v>
      </c>
      <c r="E161" s="236" t="s">
        <v>180</v>
      </c>
      <c r="F161" s="237" t="s">
        <v>880</v>
      </c>
      <c r="G161" s="225" t="s">
        <v>881</v>
      </c>
    </row>
    <row r="162" spans="1:7" ht="18">
      <c r="A162" s="223">
        <v>161</v>
      </c>
      <c r="B162" s="225" t="s">
        <v>14</v>
      </c>
      <c r="C162" s="225" t="s">
        <v>882</v>
      </c>
      <c r="D162" s="227">
        <v>44939</v>
      </c>
      <c r="E162" s="236" t="s">
        <v>180</v>
      </c>
      <c r="F162" s="237" t="s">
        <v>857</v>
      </c>
      <c r="G162" s="225" t="s">
        <v>883</v>
      </c>
    </row>
    <row r="163" spans="1:7" ht="18">
      <c r="A163" s="223">
        <v>162</v>
      </c>
      <c r="B163" s="225" t="s">
        <v>627</v>
      </c>
      <c r="C163" s="225" t="s">
        <v>207</v>
      </c>
      <c r="D163" s="227">
        <v>44939</v>
      </c>
      <c r="E163" s="236" t="s">
        <v>180</v>
      </c>
      <c r="F163" s="237" t="s">
        <v>857</v>
      </c>
      <c r="G163" s="225" t="s">
        <v>884</v>
      </c>
    </row>
    <row r="164" spans="1:7" ht="18">
      <c r="A164" s="223">
        <v>163</v>
      </c>
      <c r="B164" s="225" t="s">
        <v>14</v>
      </c>
      <c r="C164" s="225" t="s">
        <v>208</v>
      </c>
      <c r="D164" s="227">
        <v>44939</v>
      </c>
      <c r="E164" s="236" t="s">
        <v>180</v>
      </c>
      <c r="F164" s="237" t="s">
        <v>439</v>
      </c>
      <c r="G164" s="225" t="s">
        <v>885</v>
      </c>
    </row>
    <row r="165" spans="1:7" ht="18">
      <c r="A165" s="223">
        <v>164</v>
      </c>
      <c r="B165" s="225" t="s">
        <v>81</v>
      </c>
      <c r="C165" s="225" t="s">
        <v>210</v>
      </c>
      <c r="D165" s="227">
        <v>44943</v>
      </c>
      <c r="E165" s="236" t="s">
        <v>886</v>
      </c>
      <c r="F165" s="237" t="s">
        <v>887</v>
      </c>
      <c r="G165" s="225" t="s">
        <v>888</v>
      </c>
    </row>
    <row r="166" spans="1:7" ht="18">
      <c r="A166" s="238">
        <v>165</v>
      </c>
      <c r="B166" s="225" t="s">
        <v>81</v>
      </c>
      <c r="C166" s="225" t="s">
        <v>770</v>
      </c>
      <c r="D166" s="227">
        <v>44945</v>
      </c>
      <c r="E166" s="236" t="s">
        <v>633</v>
      </c>
      <c r="F166" s="237" t="s">
        <v>82</v>
      </c>
      <c r="G166" s="230" t="s">
        <v>889</v>
      </c>
    </row>
    <row r="167" spans="1:7" ht="18">
      <c r="A167" s="238">
        <v>166</v>
      </c>
      <c r="B167" s="239" t="s">
        <v>81</v>
      </c>
      <c r="C167" s="239" t="s">
        <v>211</v>
      </c>
      <c r="D167" s="240">
        <v>44944</v>
      </c>
      <c r="E167" s="241" t="s">
        <v>377</v>
      </c>
      <c r="F167" s="242" t="s">
        <v>890</v>
      </c>
      <c r="G167" s="239" t="s">
        <v>891</v>
      </c>
    </row>
    <row r="168" spans="1:7" ht="18">
      <c r="A168" s="238">
        <v>167</v>
      </c>
      <c r="B168" s="239" t="s">
        <v>26</v>
      </c>
      <c r="C168" s="239" t="s">
        <v>892</v>
      </c>
      <c r="D168" s="240">
        <v>44945</v>
      </c>
      <c r="E168" s="241" t="s">
        <v>633</v>
      </c>
      <c r="F168" s="242" t="s">
        <v>893</v>
      </c>
      <c r="G168" s="239" t="s">
        <v>894</v>
      </c>
    </row>
    <row r="169" spans="1:7" ht="18">
      <c r="A169" s="238">
        <v>168</v>
      </c>
      <c r="B169" s="239" t="s">
        <v>22</v>
      </c>
      <c r="C169" s="239" t="s">
        <v>895</v>
      </c>
      <c r="D169" s="240">
        <v>44945</v>
      </c>
      <c r="E169" s="241" t="s">
        <v>633</v>
      </c>
      <c r="F169" s="242" t="s">
        <v>622</v>
      </c>
      <c r="G169" s="243" t="s">
        <v>894</v>
      </c>
    </row>
    <row r="170" spans="1:7" ht="18">
      <c r="A170" s="238">
        <v>169</v>
      </c>
      <c r="B170" s="239" t="s">
        <v>14</v>
      </c>
      <c r="C170" s="239" t="s">
        <v>204</v>
      </c>
      <c r="D170" s="240">
        <v>44949</v>
      </c>
      <c r="E170" s="241" t="s">
        <v>377</v>
      </c>
      <c r="F170" s="242" t="s">
        <v>82</v>
      </c>
      <c r="G170" s="239" t="s">
        <v>896</v>
      </c>
    </row>
    <row r="171" spans="1:7" ht="18">
      <c r="A171" s="238">
        <v>170</v>
      </c>
      <c r="B171" s="239" t="s">
        <v>91</v>
      </c>
      <c r="C171" s="239" t="s">
        <v>213</v>
      </c>
      <c r="D171" s="240">
        <v>44950</v>
      </c>
      <c r="E171" s="241" t="s">
        <v>621</v>
      </c>
      <c r="F171" s="242" t="s">
        <v>186</v>
      </c>
      <c r="G171" s="239" t="s">
        <v>897</v>
      </c>
    </row>
    <row r="172" spans="1:7" ht="18">
      <c r="A172" s="238">
        <v>171</v>
      </c>
      <c r="B172" s="239" t="s">
        <v>14</v>
      </c>
      <c r="C172" s="239" t="s">
        <v>216</v>
      </c>
      <c r="D172" s="240">
        <v>44952</v>
      </c>
      <c r="E172" s="241" t="s">
        <v>176</v>
      </c>
      <c r="F172" s="242" t="s">
        <v>186</v>
      </c>
      <c r="G172" s="239" t="s">
        <v>898</v>
      </c>
    </row>
    <row r="173" spans="1:7" ht="18">
      <c r="A173" s="238">
        <v>172</v>
      </c>
      <c r="B173" s="239" t="s">
        <v>14</v>
      </c>
      <c r="C173" s="239" t="s">
        <v>217</v>
      </c>
      <c r="D173" s="240">
        <v>44957</v>
      </c>
      <c r="E173" s="241" t="s">
        <v>629</v>
      </c>
      <c r="F173" s="242" t="s">
        <v>622</v>
      </c>
      <c r="G173" s="239" t="s">
        <v>899</v>
      </c>
    </row>
    <row r="174" spans="1:7" ht="18">
      <c r="A174" s="238">
        <v>173</v>
      </c>
      <c r="B174" s="239" t="s">
        <v>44</v>
      </c>
      <c r="C174" s="239" t="s">
        <v>900</v>
      </c>
      <c r="D174" s="240">
        <v>44957</v>
      </c>
      <c r="E174" s="241" t="s">
        <v>633</v>
      </c>
      <c r="F174" s="242" t="s">
        <v>622</v>
      </c>
      <c r="G174" s="243" t="s">
        <v>901</v>
      </c>
    </row>
    <row r="175" spans="1:7" ht="18">
      <c r="A175" s="238">
        <v>174</v>
      </c>
      <c r="B175" s="239" t="s">
        <v>14</v>
      </c>
      <c r="C175" s="239" t="s">
        <v>902</v>
      </c>
      <c r="D175" s="240">
        <v>43683</v>
      </c>
      <c r="E175" s="241" t="s">
        <v>176</v>
      </c>
      <c r="F175" s="242" t="s">
        <v>187</v>
      </c>
      <c r="G175" s="239" t="s">
        <v>903</v>
      </c>
    </row>
    <row r="176" spans="1:7" ht="36">
      <c r="A176" s="238">
        <v>175</v>
      </c>
      <c r="B176" s="239" t="s">
        <v>22</v>
      </c>
      <c r="C176" s="239" t="s">
        <v>218</v>
      </c>
      <c r="D176" s="240">
        <v>44960</v>
      </c>
      <c r="E176" s="241" t="s">
        <v>593</v>
      </c>
      <c r="F176" s="242" t="s">
        <v>904</v>
      </c>
      <c r="G176" s="239" t="s">
        <v>905</v>
      </c>
    </row>
    <row r="177" spans="1:7" ht="18">
      <c r="A177" s="238">
        <v>176</v>
      </c>
      <c r="B177" s="239" t="s">
        <v>14</v>
      </c>
      <c r="C177" s="239" t="s">
        <v>219</v>
      </c>
      <c r="D177" s="240">
        <v>44965</v>
      </c>
      <c r="E177" s="241" t="s">
        <v>181</v>
      </c>
      <c r="F177" s="242" t="s">
        <v>906</v>
      </c>
      <c r="G177" s="239" t="s">
        <v>907</v>
      </c>
    </row>
    <row r="178" spans="1:7" ht="18">
      <c r="A178" s="238">
        <v>177</v>
      </c>
      <c r="B178" s="239" t="s">
        <v>627</v>
      </c>
      <c r="C178" s="239" t="s">
        <v>908</v>
      </c>
      <c r="D178" s="240">
        <v>44970</v>
      </c>
      <c r="E178" s="241" t="s">
        <v>621</v>
      </c>
      <c r="F178" s="242" t="s">
        <v>622</v>
      </c>
      <c r="G178" s="243" t="s">
        <v>909</v>
      </c>
    </row>
    <row r="179" spans="1:7" ht="18">
      <c r="A179" s="238">
        <v>178</v>
      </c>
      <c r="B179" s="239" t="s">
        <v>33</v>
      </c>
      <c r="C179" s="239" t="s">
        <v>197</v>
      </c>
      <c r="D179" s="240">
        <v>44971</v>
      </c>
      <c r="E179" s="244" t="s">
        <v>179</v>
      </c>
      <c r="F179" s="239" t="s">
        <v>910</v>
      </c>
      <c r="G179" s="239" t="s">
        <v>911</v>
      </c>
    </row>
    <row r="180" spans="1:7" ht="18">
      <c r="A180" s="238">
        <v>179</v>
      </c>
      <c r="B180" s="239" t="s">
        <v>44</v>
      </c>
      <c r="C180" s="239" t="s">
        <v>912</v>
      </c>
      <c r="D180" s="240">
        <v>44980</v>
      </c>
      <c r="E180" s="244" t="s">
        <v>45</v>
      </c>
      <c r="F180" s="239" t="s">
        <v>176</v>
      </c>
      <c r="G180" s="243" t="s">
        <v>913</v>
      </c>
    </row>
    <row r="181" spans="1:7" ht="18">
      <c r="A181" s="238">
        <v>180</v>
      </c>
      <c r="B181" s="239" t="s">
        <v>33</v>
      </c>
      <c r="C181" s="239" t="s">
        <v>848</v>
      </c>
      <c r="D181" s="240">
        <v>45005</v>
      </c>
      <c r="E181" s="244" t="s">
        <v>179</v>
      </c>
      <c r="F181" s="239" t="s">
        <v>617</v>
      </c>
      <c r="G181" s="243" t="s">
        <v>914</v>
      </c>
    </row>
    <row r="182" spans="1:7" ht="18">
      <c r="A182" s="238">
        <v>181</v>
      </c>
      <c r="B182" s="239" t="s">
        <v>26</v>
      </c>
      <c r="C182" s="239" t="s">
        <v>221</v>
      </c>
      <c r="D182" s="240">
        <v>45005</v>
      </c>
      <c r="E182" s="244" t="s">
        <v>176</v>
      </c>
      <c r="F182" s="239" t="s">
        <v>617</v>
      </c>
      <c r="G182" s="239" t="s">
        <v>915</v>
      </c>
    </row>
    <row r="183" spans="1:7" ht="36">
      <c r="A183" s="238">
        <v>182</v>
      </c>
      <c r="B183" s="239" t="s">
        <v>22</v>
      </c>
      <c r="C183" s="239" t="s">
        <v>223</v>
      </c>
      <c r="D183" s="240">
        <v>45034</v>
      </c>
      <c r="E183" s="244" t="s">
        <v>593</v>
      </c>
      <c r="F183" s="239" t="s">
        <v>916</v>
      </c>
      <c r="G183" s="245" t="s">
        <v>917</v>
      </c>
    </row>
    <row r="184" spans="1:7" ht="18">
      <c r="A184" s="238">
        <v>183</v>
      </c>
      <c r="B184" s="239" t="s">
        <v>14</v>
      </c>
      <c r="C184" s="239" t="s">
        <v>918</v>
      </c>
      <c r="D184" s="240">
        <v>45040</v>
      </c>
      <c r="E184" s="239" t="s">
        <v>593</v>
      </c>
      <c r="F184" s="239" t="s">
        <v>910</v>
      </c>
      <c r="G184" s="245" t="s">
        <v>919</v>
      </c>
    </row>
    <row r="185" spans="1:7" ht="18">
      <c r="A185" s="238">
        <v>184</v>
      </c>
      <c r="B185" s="239" t="s">
        <v>14</v>
      </c>
      <c r="C185" s="239" t="s">
        <v>256</v>
      </c>
      <c r="D185" s="240">
        <v>45055</v>
      </c>
      <c r="E185" s="244" t="s">
        <v>621</v>
      </c>
      <c r="F185" s="239" t="s">
        <v>187</v>
      </c>
      <c r="G185" s="239" t="s">
        <v>920</v>
      </c>
    </row>
    <row r="186" spans="1:7" ht="18">
      <c r="A186" s="238">
        <v>185</v>
      </c>
      <c r="B186" s="239" t="s">
        <v>22</v>
      </c>
      <c r="C186" s="239" t="s">
        <v>223</v>
      </c>
      <c r="D186" s="240">
        <v>45061</v>
      </c>
      <c r="E186" s="244" t="s">
        <v>686</v>
      </c>
      <c r="F186" s="239" t="s">
        <v>439</v>
      </c>
      <c r="G186" s="239" t="s">
        <v>921</v>
      </c>
    </row>
    <row r="187" spans="1:7" ht="18">
      <c r="A187" s="238">
        <v>186</v>
      </c>
      <c r="B187" s="239" t="s">
        <v>420</v>
      </c>
      <c r="C187" s="239" t="s">
        <v>292</v>
      </c>
      <c r="D187" s="240">
        <v>45063</v>
      </c>
      <c r="E187" s="244" t="s">
        <v>181</v>
      </c>
      <c r="F187" s="239" t="s">
        <v>48</v>
      </c>
      <c r="G187" s="239" t="s">
        <v>922</v>
      </c>
    </row>
    <row r="188" spans="1:7" ht="18">
      <c r="A188" s="238">
        <v>187</v>
      </c>
      <c r="B188" s="239" t="s">
        <v>26</v>
      </c>
      <c r="C188" s="239" t="s">
        <v>303</v>
      </c>
      <c r="D188" s="240">
        <v>45090</v>
      </c>
      <c r="E188" s="244" t="s">
        <v>377</v>
      </c>
      <c r="F188" s="239" t="s">
        <v>186</v>
      </c>
      <c r="G188" s="239" t="s">
        <v>923</v>
      </c>
    </row>
    <row r="189" spans="1:7" ht="18">
      <c r="A189" s="246">
        <v>188</v>
      </c>
      <c r="B189" s="239" t="s">
        <v>26</v>
      </c>
      <c r="C189" s="239" t="s">
        <v>296</v>
      </c>
      <c r="D189" s="240">
        <v>45097</v>
      </c>
      <c r="E189" s="244" t="s">
        <v>377</v>
      </c>
      <c r="F189" s="239" t="s">
        <v>924</v>
      </c>
      <c r="G189" s="239" t="s">
        <v>925</v>
      </c>
    </row>
    <row r="190" spans="1:7" ht="18">
      <c r="A190" s="246">
        <v>189</v>
      </c>
      <c r="B190" s="239" t="s">
        <v>26</v>
      </c>
      <c r="C190" s="239" t="s">
        <v>926</v>
      </c>
      <c r="D190" s="240">
        <v>45098</v>
      </c>
      <c r="E190" s="244" t="s">
        <v>633</v>
      </c>
      <c r="F190" s="239" t="s">
        <v>924</v>
      </c>
      <c r="G190" s="243" t="s">
        <v>927</v>
      </c>
    </row>
    <row r="191" spans="1:7" ht="18">
      <c r="A191" s="246">
        <v>190</v>
      </c>
      <c r="B191" s="239" t="s">
        <v>928</v>
      </c>
      <c r="C191" s="239" t="s">
        <v>300</v>
      </c>
      <c r="D191" s="240">
        <v>45098</v>
      </c>
      <c r="E191" s="244" t="s">
        <v>176</v>
      </c>
      <c r="F191" s="239" t="s">
        <v>182</v>
      </c>
      <c r="G191" s="239" t="s">
        <v>929</v>
      </c>
    </row>
    <row r="192" spans="1:7" ht="18">
      <c r="A192" s="246">
        <v>191</v>
      </c>
      <c r="B192" s="239" t="s">
        <v>22</v>
      </c>
      <c r="C192" s="239" t="s">
        <v>930</v>
      </c>
      <c r="D192" s="240">
        <v>45098</v>
      </c>
      <c r="E192" s="244" t="s">
        <v>176</v>
      </c>
      <c r="F192" s="239" t="s">
        <v>931</v>
      </c>
      <c r="G192" s="239" t="s">
        <v>932</v>
      </c>
    </row>
    <row r="193" spans="1:7" ht="18">
      <c r="A193" s="246">
        <v>192</v>
      </c>
      <c r="B193" s="247" t="s">
        <v>14</v>
      </c>
      <c r="C193" s="247" t="s">
        <v>299</v>
      </c>
      <c r="D193" s="248">
        <v>45096</v>
      </c>
      <c r="E193" s="249" t="s">
        <v>686</v>
      </c>
      <c r="F193" s="247" t="s">
        <v>53</v>
      </c>
      <c r="G193" s="247" t="s">
        <v>933</v>
      </c>
    </row>
    <row r="194" spans="1:7" ht="18">
      <c r="A194" s="250">
        <v>193</v>
      </c>
      <c r="B194" s="239" t="s">
        <v>26</v>
      </c>
      <c r="C194" s="239" t="s">
        <v>934</v>
      </c>
      <c r="D194" s="240">
        <v>45124</v>
      </c>
      <c r="E194" s="244" t="s">
        <v>633</v>
      </c>
      <c r="F194" s="239" t="s">
        <v>182</v>
      </c>
      <c r="G194" s="243" t="s">
        <v>935</v>
      </c>
    </row>
    <row r="195" spans="1:7" ht="18">
      <c r="A195" s="250">
        <v>194</v>
      </c>
      <c r="B195" s="239" t="s">
        <v>26</v>
      </c>
      <c r="C195" s="239" t="s">
        <v>936</v>
      </c>
      <c r="D195" s="240">
        <v>45124</v>
      </c>
      <c r="E195" s="244" t="s">
        <v>633</v>
      </c>
      <c r="F195" s="239" t="s">
        <v>924</v>
      </c>
      <c r="G195" s="243" t="s">
        <v>937</v>
      </c>
    </row>
    <row r="196" spans="1:7" ht="18">
      <c r="A196" s="250">
        <v>195</v>
      </c>
      <c r="B196" s="225" t="s">
        <v>591</v>
      </c>
      <c r="C196" s="225" t="s">
        <v>738</v>
      </c>
      <c r="D196" s="227">
        <v>45124</v>
      </c>
      <c r="E196" s="244" t="s">
        <v>633</v>
      </c>
      <c r="F196" s="225" t="s">
        <v>439</v>
      </c>
      <c r="G196" s="243" t="s">
        <v>938</v>
      </c>
    </row>
    <row r="197" spans="1:7" ht="18">
      <c r="A197" s="250">
        <v>196</v>
      </c>
      <c r="B197" s="225" t="s">
        <v>22</v>
      </c>
      <c r="C197" s="225" t="s">
        <v>777</v>
      </c>
      <c r="D197" s="227">
        <v>45124</v>
      </c>
      <c r="E197" s="244" t="s">
        <v>633</v>
      </c>
      <c r="F197" s="225" t="s">
        <v>182</v>
      </c>
      <c r="G197" s="230" t="s">
        <v>939</v>
      </c>
    </row>
    <row r="198" spans="1:7" ht="18">
      <c r="A198" s="250">
        <v>197</v>
      </c>
      <c r="B198" s="239" t="s">
        <v>26</v>
      </c>
      <c r="C198" s="239" t="s">
        <v>297</v>
      </c>
      <c r="D198" s="240">
        <v>45124</v>
      </c>
      <c r="E198" s="241" t="s">
        <v>621</v>
      </c>
      <c r="F198" s="239" t="s">
        <v>924</v>
      </c>
      <c r="G198" s="239" t="s">
        <v>940</v>
      </c>
    </row>
    <row r="199" spans="1:7" ht="18">
      <c r="A199" s="250">
        <v>198</v>
      </c>
      <c r="B199" s="239" t="s">
        <v>91</v>
      </c>
      <c r="C199" s="239" t="s">
        <v>294</v>
      </c>
      <c r="D199" s="240">
        <v>45124</v>
      </c>
      <c r="E199" s="241" t="s">
        <v>181</v>
      </c>
      <c r="F199" s="239" t="s">
        <v>910</v>
      </c>
      <c r="G199" s="239" t="s">
        <v>941</v>
      </c>
    </row>
    <row r="200" spans="1:7" ht="18">
      <c r="A200" s="250">
        <v>199</v>
      </c>
      <c r="B200" s="239" t="s">
        <v>447</v>
      </c>
      <c r="C200" s="239" t="s">
        <v>298</v>
      </c>
      <c r="D200" s="240">
        <v>45124</v>
      </c>
      <c r="E200" s="241" t="s">
        <v>621</v>
      </c>
      <c r="F200" s="239" t="s">
        <v>439</v>
      </c>
      <c r="G200" s="239" t="s">
        <v>942</v>
      </c>
    </row>
    <row r="201" spans="1:7" ht="18">
      <c r="A201" s="250">
        <v>200</v>
      </c>
      <c r="B201" s="251" t="s">
        <v>18</v>
      </c>
      <c r="C201" s="251" t="s">
        <v>302</v>
      </c>
      <c r="D201" s="252">
        <v>45162</v>
      </c>
      <c r="E201" s="253" t="s">
        <v>181</v>
      </c>
      <c r="F201" s="251" t="s">
        <v>123</v>
      </c>
      <c r="G201" s="254" t="s">
        <v>943</v>
      </c>
    </row>
    <row r="202" spans="1:7" ht="18">
      <c r="A202" s="250">
        <v>201</v>
      </c>
      <c r="B202" s="239" t="s">
        <v>14</v>
      </c>
      <c r="C202" s="239" t="s">
        <v>430</v>
      </c>
      <c r="D202" s="240">
        <v>45187</v>
      </c>
      <c r="E202" s="244" t="s">
        <v>179</v>
      </c>
      <c r="F202" s="239" t="s">
        <v>187</v>
      </c>
      <c r="G202" s="243" t="s">
        <v>944</v>
      </c>
    </row>
    <row r="203" spans="1:7" ht="36">
      <c r="A203" s="250">
        <v>202</v>
      </c>
      <c r="B203" s="239" t="s">
        <v>928</v>
      </c>
      <c r="C203" s="239" t="s">
        <v>410</v>
      </c>
      <c r="D203" s="240">
        <v>45134</v>
      </c>
      <c r="E203" s="244" t="s">
        <v>593</v>
      </c>
      <c r="F203" s="239" t="s">
        <v>910</v>
      </c>
      <c r="G203" s="239" t="s">
        <v>945</v>
      </c>
    </row>
    <row r="204" spans="1:7" ht="36">
      <c r="A204" s="250">
        <v>203</v>
      </c>
      <c r="B204" s="239" t="s">
        <v>22</v>
      </c>
      <c r="C204" s="239" t="s">
        <v>223</v>
      </c>
      <c r="D204" s="240">
        <v>45061</v>
      </c>
      <c r="E204" s="244" t="s">
        <v>593</v>
      </c>
      <c r="F204" s="239" t="s">
        <v>439</v>
      </c>
      <c r="G204" s="239" t="s">
        <v>946</v>
      </c>
    </row>
    <row r="205" spans="1:7" ht="18">
      <c r="A205" s="250">
        <v>204</v>
      </c>
      <c r="B205" s="239" t="s">
        <v>14</v>
      </c>
      <c r="C205" s="239" t="s">
        <v>947</v>
      </c>
      <c r="D205" s="240">
        <v>45200</v>
      </c>
      <c r="E205" s="244" t="s">
        <v>181</v>
      </c>
      <c r="F205" s="239" t="s">
        <v>53</v>
      </c>
      <c r="G205" s="239" t="s">
        <v>948</v>
      </c>
    </row>
    <row r="206" spans="1:7" ht="18">
      <c r="A206" s="250">
        <v>205</v>
      </c>
      <c r="B206" s="239" t="s">
        <v>14</v>
      </c>
      <c r="C206" s="239" t="s">
        <v>301</v>
      </c>
      <c r="D206" s="240">
        <v>45237</v>
      </c>
      <c r="E206" s="244" t="s">
        <v>181</v>
      </c>
      <c r="F206" s="239" t="s">
        <v>53</v>
      </c>
      <c r="G206" s="239" t="s">
        <v>949</v>
      </c>
    </row>
    <row r="207" spans="1:7" ht="18">
      <c r="A207" s="250">
        <v>206</v>
      </c>
      <c r="B207" s="239" t="s">
        <v>16</v>
      </c>
      <c r="C207" s="251" t="s">
        <v>950</v>
      </c>
      <c r="D207" s="252">
        <v>45257</v>
      </c>
      <c r="E207" s="253" t="s">
        <v>951</v>
      </c>
      <c r="F207" s="251" t="s">
        <v>916</v>
      </c>
      <c r="G207" s="251" t="s">
        <v>952</v>
      </c>
    </row>
    <row r="208" spans="1:7" ht="18">
      <c r="A208" s="250">
        <v>207</v>
      </c>
      <c r="B208" s="239" t="s">
        <v>173</v>
      </c>
      <c r="C208" s="251" t="s">
        <v>198</v>
      </c>
      <c r="D208" s="252">
        <v>44879</v>
      </c>
      <c r="E208" s="253" t="s">
        <v>886</v>
      </c>
      <c r="F208" s="251" t="s">
        <v>953</v>
      </c>
      <c r="G208" s="251" t="s">
        <v>1003</v>
      </c>
    </row>
    <row r="209" spans="1:7" ht="18.75">
      <c r="A209" s="250"/>
      <c r="B209" s="297" t="s">
        <v>33</v>
      </c>
      <c r="C209" s="294" t="s">
        <v>995</v>
      </c>
      <c r="D209" s="295"/>
      <c r="E209" s="296" t="s">
        <v>179</v>
      </c>
      <c r="F209" s="286" t="s">
        <v>59</v>
      </c>
      <c r="G209" s="287" t="s">
        <v>996</v>
      </c>
    </row>
    <row r="210" spans="1:7" s="289" customFormat="1" ht="18">
      <c r="A210" s="288"/>
      <c r="B210" s="239" t="s">
        <v>22</v>
      </c>
      <c r="C210" s="251" t="s">
        <v>998</v>
      </c>
      <c r="D210" s="252">
        <v>45370</v>
      </c>
      <c r="E210" s="253" t="s">
        <v>176</v>
      </c>
      <c r="F210" s="242" t="s">
        <v>999</v>
      </c>
      <c r="G210" s="242" t="s">
        <v>1000</v>
      </c>
    </row>
    <row r="211" spans="1:7" s="291" customFormat="1" ht="18">
      <c r="A211" s="290"/>
      <c r="B211" s="297" t="s">
        <v>1002</v>
      </c>
      <c r="C211" s="298" t="s">
        <v>198</v>
      </c>
      <c r="D211" s="299">
        <v>45376</v>
      </c>
      <c r="E211" s="300" t="s">
        <v>1004</v>
      </c>
      <c r="F211" s="290" t="s">
        <v>1005</v>
      </c>
      <c r="G211" s="290" t="s">
        <v>1006</v>
      </c>
    </row>
    <row r="212" spans="1:7" s="305" customFormat="1" ht="15.75">
      <c r="A212" s="302"/>
      <c r="B212" s="306" t="s">
        <v>1010</v>
      </c>
      <c r="C212" s="302" t="s">
        <v>75</v>
      </c>
      <c r="D212" s="303">
        <v>45401</v>
      </c>
      <c r="E212" s="304" t="s">
        <v>593</v>
      </c>
      <c r="F212" s="302" t="s">
        <v>840</v>
      </c>
      <c r="G212" s="302" t="s">
        <v>1011</v>
      </c>
    </row>
    <row r="213" spans="1:7">
      <c r="A213" s="250"/>
      <c r="B213" s="292"/>
      <c r="C213" s="250"/>
      <c r="D213" s="255"/>
      <c r="E213" s="256"/>
      <c r="F213" s="250"/>
      <c r="G213" s="250"/>
    </row>
    <row r="214" spans="1:7">
      <c r="A214" s="250"/>
      <c r="B214" s="292"/>
      <c r="C214" s="250"/>
      <c r="D214" s="255"/>
      <c r="E214" s="256"/>
      <c r="F214" s="250"/>
      <c r="G214" s="250"/>
    </row>
    <row r="215" spans="1:7">
      <c r="A215" s="250"/>
      <c r="B215" s="292"/>
      <c r="C215" s="250"/>
      <c r="D215" s="255"/>
      <c r="E215" s="256"/>
      <c r="F215" s="250"/>
      <c r="G215" s="250"/>
    </row>
    <row r="216" spans="1:7">
      <c r="B216" s="293"/>
    </row>
    <row r="217" spans="1:7">
      <c r="B217" s="293"/>
    </row>
    <row r="218" spans="1:7">
      <c r="B218" s="293"/>
    </row>
    <row r="219" spans="1:7">
      <c r="B219" s="293"/>
    </row>
    <row r="220" spans="1:7">
      <c r="B220" s="293"/>
    </row>
    <row r="221" spans="1:7">
      <c r="B221" s="293"/>
    </row>
    <row r="222" spans="1:7">
      <c r="B222" s="293"/>
    </row>
    <row r="223" spans="1:7">
      <c r="B223" s="293"/>
    </row>
    <row r="224" spans="1:7">
      <c r="B224" s="293"/>
    </row>
  </sheetData>
  <mergeCells count="1">
    <mergeCell ref="A1:G1"/>
  </mergeCells>
  <conditionalFormatting sqref="B33">
    <cfRule type="cellIs" dxfId="1" priority="2" operator="equal">
      <formula>""</formula>
    </cfRule>
  </conditionalFormatting>
  <conditionalFormatting sqref="G108">
    <cfRule type="cellIs" dxfId="0" priority="1" operator="equal">
      <formula>""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1"/>
  <sheetViews>
    <sheetView workbookViewId="0">
      <selection activeCell="B6" sqref="B6"/>
    </sheetView>
  </sheetViews>
  <sheetFormatPr defaultRowHeight="14.25"/>
  <cols>
    <col min="1" max="1" width="15.25" customWidth="1"/>
    <col min="2" max="2" width="20.5" customWidth="1"/>
    <col min="3" max="3" width="22.5" customWidth="1"/>
    <col min="4" max="4" width="27.5" customWidth="1"/>
    <col min="5" max="5" width="10.125" customWidth="1"/>
    <col min="7" max="7" width="15.25" customWidth="1"/>
    <col min="8" max="10" width="12.875" bestFit="1" customWidth="1"/>
    <col min="11" max="11" width="13.875" bestFit="1" customWidth="1"/>
  </cols>
  <sheetData>
    <row r="1" spans="1:20" ht="15.75" thickBot="1">
      <c r="A1" s="174" t="s">
        <v>398</v>
      </c>
      <c r="B1" s="174" t="s">
        <v>393</v>
      </c>
      <c r="C1" s="174" t="s">
        <v>394</v>
      </c>
      <c r="D1" s="174" t="s">
        <v>395</v>
      </c>
      <c r="E1" s="160"/>
      <c r="F1" s="160"/>
      <c r="G1" s="426" t="s">
        <v>397</v>
      </c>
      <c r="H1" s="427"/>
      <c r="I1" s="427"/>
      <c r="J1" s="427"/>
      <c r="K1" s="428"/>
      <c r="L1" s="160"/>
      <c r="M1" s="160"/>
      <c r="N1" s="160"/>
      <c r="O1" s="160"/>
      <c r="P1" s="160"/>
      <c r="Q1" s="160"/>
      <c r="R1" s="160"/>
      <c r="S1" s="160"/>
      <c r="T1" s="160"/>
    </row>
    <row r="2" spans="1:20" ht="15.75" thickBot="1">
      <c r="A2" s="163" t="s">
        <v>311</v>
      </c>
      <c r="B2" s="169"/>
      <c r="C2" s="164">
        <v>6.1050000000000004</v>
      </c>
      <c r="D2" s="164">
        <f>B2*C2</f>
        <v>0</v>
      </c>
      <c r="E2" s="160"/>
      <c r="F2" s="160"/>
      <c r="G2" s="175"/>
      <c r="H2" s="174" t="s">
        <v>311</v>
      </c>
      <c r="I2" s="174" t="s">
        <v>314</v>
      </c>
      <c r="J2" s="174" t="s">
        <v>312</v>
      </c>
      <c r="K2" s="174" t="s">
        <v>46</v>
      </c>
      <c r="L2" s="160"/>
      <c r="M2" s="160"/>
      <c r="N2" s="160"/>
      <c r="O2" s="160"/>
      <c r="P2" s="160"/>
      <c r="Q2" s="160"/>
      <c r="R2" s="160"/>
      <c r="S2" s="160"/>
      <c r="T2" s="160"/>
    </row>
    <row r="3" spans="1:20" ht="15" thickBot="1">
      <c r="A3" s="163" t="s">
        <v>314</v>
      </c>
      <c r="B3" s="163"/>
      <c r="C3" s="164">
        <v>6.4939999999999998</v>
      </c>
      <c r="D3" s="164">
        <f t="shared" ref="D3:D4" si="0">B3*C3</f>
        <v>0</v>
      </c>
      <c r="E3" s="160"/>
      <c r="F3" s="160"/>
      <c r="G3" s="163" t="s">
        <v>398</v>
      </c>
      <c r="H3" s="171">
        <f>D2</f>
        <v>0</v>
      </c>
      <c r="I3" s="171">
        <f>D3</f>
        <v>0</v>
      </c>
      <c r="J3" s="171">
        <f>D4</f>
        <v>0</v>
      </c>
      <c r="K3" s="172">
        <f>D5</f>
        <v>0</v>
      </c>
      <c r="L3" s="160"/>
      <c r="M3" s="160"/>
      <c r="N3" s="160"/>
      <c r="O3" s="160"/>
      <c r="P3" s="160"/>
      <c r="Q3" s="160"/>
      <c r="R3" s="160"/>
      <c r="S3" s="160"/>
      <c r="T3" s="160"/>
    </row>
    <row r="4" spans="1:20" ht="15" thickBot="1">
      <c r="A4" s="163" t="s">
        <v>396</v>
      </c>
      <c r="B4" s="163"/>
      <c r="C4" s="164">
        <v>6.4749999999999996</v>
      </c>
      <c r="D4" s="164">
        <f t="shared" si="0"/>
        <v>0</v>
      </c>
      <c r="E4" s="160"/>
      <c r="F4" s="160"/>
      <c r="G4" s="163" t="s">
        <v>399</v>
      </c>
      <c r="H4" s="171">
        <f>D8</f>
        <v>0</v>
      </c>
      <c r="I4" s="171">
        <f>D9</f>
        <v>0</v>
      </c>
      <c r="J4" s="171">
        <f>D10</f>
        <v>0</v>
      </c>
      <c r="K4" s="172">
        <f>D11</f>
        <v>0</v>
      </c>
      <c r="L4" s="160"/>
      <c r="M4" s="160"/>
      <c r="N4" s="160"/>
      <c r="O4" s="160"/>
      <c r="P4" s="160"/>
      <c r="Q4" s="160"/>
      <c r="R4" s="160"/>
      <c r="S4" s="160"/>
      <c r="T4" s="160"/>
    </row>
    <row r="5" spans="1:20" ht="15.75" thickBot="1">
      <c r="A5" s="175"/>
      <c r="B5" s="174">
        <f>SUM(B2:B4)</f>
        <v>0</v>
      </c>
      <c r="C5" s="175"/>
      <c r="D5" s="176">
        <f>SUM(D2:D4)</f>
        <v>0</v>
      </c>
      <c r="E5" s="160"/>
      <c r="F5" s="160"/>
      <c r="G5" s="163" t="s">
        <v>400</v>
      </c>
      <c r="H5" s="171">
        <f>D14</f>
        <v>0</v>
      </c>
      <c r="I5" s="171">
        <f>D15</f>
        <v>0</v>
      </c>
      <c r="J5" s="171">
        <f>D16</f>
        <v>0</v>
      </c>
      <c r="K5" s="172">
        <f>D17</f>
        <v>0</v>
      </c>
      <c r="L5" s="160"/>
      <c r="M5" s="160"/>
      <c r="N5" s="160"/>
      <c r="O5" s="160"/>
      <c r="P5" s="160"/>
      <c r="Q5" s="160"/>
      <c r="R5" s="160"/>
      <c r="S5" s="160"/>
      <c r="T5" s="160"/>
    </row>
    <row r="6" spans="1:20" ht="15" thickBot="1">
      <c r="E6" s="160"/>
      <c r="F6" s="160"/>
      <c r="G6" s="163" t="s">
        <v>401</v>
      </c>
      <c r="H6" s="171">
        <f>D20</f>
        <v>0</v>
      </c>
      <c r="I6" s="171">
        <f>D21</f>
        <v>0</v>
      </c>
      <c r="J6" s="171">
        <f>D22</f>
        <v>0</v>
      </c>
      <c r="K6" s="172">
        <f>D23</f>
        <v>0</v>
      </c>
      <c r="L6" s="160"/>
      <c r="M6" s="160"/>
      <c r="N6" s="160"/>
      <c r="O6" s="160"/>
      <c r="P6" s="160"/>
      <c r="Q6" s="160"/>
      <c r="R6" s="160"/>
      <c r="S6" s="160"/>
      <c r="T6" s="160"/>
    </row>
    <row r="7" spans="1:20" ht="15.75" thickBot="1">
      <c r="A7" s="174" t="s">
        <v>399</v>
      </c>
      <c r="B7" s="174" t="s">
        <v>393</v>
      </c>
      <c r="C7" s="174" t="s">
        <v>394</v>
      </c>
      <c r="D7" s="174" t="s">
        <v>395</v>
      </c>
      <c r="E7" s="160"/>
      <c r="F7" s="160"/>
      <c r="G7" s="163" t="s">
        <v>402</v>
      </c>
      <c r="H7" s="171">
        <f>D26</f>
        <v>0</v>
      </c>
      <c r="I7" s="171">
        <f>D27</f>
        <v>0</v>
      </c>
      <c r="J7" s="171">
        <f>D28</f>
        <v>0</v>
      </c>
      <c r="K7" s="172">
        <f>D29</f>
        <v>0</v>
      </c>
      <c r="L7" s="160"/>
      <c r="M7" s="160"/>
      <c r="N7" s="160"/>
      <c r="O7" s="160"/>
      <c r="P7" s="160"/>
      <c r="Q7" s="160"/>
      <c r="R7" s="160"/>
      <c r="S7" s="160"/>
      <c r="T7" s="160"/>
    </row>
    <row r="8" spans="1:20" ht="15" thickBot="1">
      <c r="A8" s="163" t="s">
        <v>311</v>
      </c>
      <c r="B8" s="169"/>
      <c r="C8" s="164">
        <v>6.1050000000000004</v>
      </c>
      <c r="D8" s="164">
        <f>B8*C8</f>
        <v>0</v>
      </c>
      <c r="E8" s="160"/>
      <c r="F8" s="160"/>
      <c r="G8" s="163" t="s">
        <v>403</v>
      </c>
      <c r="H8" s="171">
        <f>D32</f>
        <v>0</v>
      </c>
      <c r="I8" s="171">
        <f>D33</f>
        <v>0</v>
      </c>
      <c r="J8" s="171">
        <f>D34</f>
        <v>0</v>
      </c>
      <c r="K8" s="172">
        <f>D35</f>
        <v>0</v>
      </c>
      <c r="L8" s="160"/>
      <c r="M8" s="160"/>
      <c r="N8" s="160"/>
      <c r="O8" s="160"/>
      <c r="P8" s="160"/>
      <c r="Q8" s="160"/>
      <c r="R8" s="160"/>
      <c r="S8" s="160"/>
      <c r="T8" s="160"/>
    </row>
    <row r="9" spans="1:20" ht="15" thickBot="1">
      <c r="A9" s="163" t="s">
        <v>314</v>
      </c>
      <c r="B9" s="163"/>
      <c r="C9" s="164">
        <v>6.4939999999999998</v>
      </c>
      <c r="D9" s="164">
        <f t="shared" ref="D9:D10" si="1">B9*C9</f>
        <v>0</v>
      </c>
      <c r="F9" s="160"/>
      <c r="G9" s="163" t="s">
        <v>404</v>
      </c>
      <c r="H9" s="171">
        <f>D38</f>
        <v>0</v>
      </c>
      <c r="I9" s="171">
        <f>D39</f>
        <v>0</v>
      </c>
      <c r="J9" s="171">
        <f>D40</f>
        <v>0</v>
      </c>
      <c r="K9" s="172">
        <f>D41</f>
        <v>0</v>
      </c>
      <c r="L9" s="160"/>
      <c r="M9" s="160"/>
      <c r="N9" s="160"/>
      <c r="O9" s="160"/>
      <c r="P9" s="160"/>
      <c r="Q9" s="160"/>
      <c r="R9" s="160"/>
      <c r="S9" s="160"/>
      <c r="T9" s="160"/>
    </row>
    <row r="10" spans="1:20" ht="15" thickBot="1">
      <c r="A10" s="163" t="s">
        <v>396</v>
      </c>
      <c r="B10" s="163"/>
      <c r="C10" s="164">
        <v>6.4749999999999996</v>
      </c>
      <c r="D10" s="164">
        <f t="shared" si="1"/>
        <v>0</v>
      </c>
      <c r="F10" s="160"/>
      <c r="G10" s="163" t="s">
        <v>405</v>
      </c>
      <c r="H10" s="171">
        <f>D44</f>
        <v>0</v>
      </c>
      <c r="I10" s="171">
        <f>D45</f>
        <v>0</v>
      </c>
      <c r="J10" s="171">
        <f>D46</f>
        <v>0</v>
      </c>
      <c r="K10" s="172">
        <f>D47</f>
        <v>0</v>
      </c>
      <c r="L10" s="160"/>
      <c r="M10" s="160"/>
      <c r="N10" s="160"/>
      <c r="O10" s="160"/>
      <c r="P10" s="160"/>
      <c r="Q10" s="160"/>
      <c r="R10" s="160"/>
      <c r="S10" s="160"/>
      <c r="T10" s="160"/>
    </row>
    <row r="11" spans="1:20" ht="15.75" thickBot="1">
      <c r="A11" s="175"/>
      <c r="B11" s="174">
        <f>SUM(B8:B10)</f>
        <v>0</v>
      </c>
      <c r="C11" s="175"/>
      <c r="D11" s="176">
        <f>SUM(D8:D10)</f>
        <v>0</v>
      </c>
      <c r="F11" s="160"/>
      <c r="G11" s="163" t="s">
        <v>406</v>
      </c>
      <c r="H11" s="171">
        <f>D50</f>
        <v>0</v>
      </c>
      <c r="I11" s="171">
        <f>D51</f>
        <v>0</v>
      </c>
      <c r="J11" s="171">
        <f>D52</f>
        <v>0</v>
      </c>
      <c r="K11" s="172">
        <f>D53</f>
        <v>0</v>
      </c>
      <c r="L11" s="160"/>
      <c r="M11" s="160"/>
      <c r="N11" s="160"/>
      <c r="O11" s="160"/>
      <c r="P11" s="160"/>
      <c r="Q11" s="160"/>
      <c r="R11" s="160"/>
      <c r="S11" s="160"/>
      <c r="T11" s="160"/>
    </row>
    <row r="12" spans="1:20" ht="15" thickBot="1">
      <c r="F12" s="160"/>
      <c r="G12" s="163" t="s">
        <v>407</v>
      </c>
      <c r="H12" s="171">
        <f>D56</f>
        <v>0</v>
      </c>
      <c r="I12" s="171">
        <f>D57</f>
        <v>0</v>
      </c>
      <c r="J12" s="171">
        <f>D58</f>
        <v>0</v>
      </c>
      <c r="K12" s="172">
        <f>D53</f>
        <v>0</v>
      </c>
      <c r="L12" s="160"/>
      <c r="M12" s="160"/>
      <c r="N12" s="160"/>
      <c r="O12" s="160"/>
      <c r="P12" s="160"/>
      <c r="Q12" s="160"/>
      <c r="R12" s="160"/>
      <c r="S12" s="160"/>
      <c r="T12" s="160"/>
    </row>
    <row r="13" spans="1:20" ht="15.75" thickBot="1">
      <c r="A13" s="174" t="s">
        <v>400</v>
      </c>
      <c r="B13" s="174" t="s">
        <v>393</v>
      </c>
      <c r="C13" s="174" t="s">
        <v>394</v>
      </c>
      <c r="D13" s="174" t="s">
        <v>395</v>
      </c>
      <c r="F13" s="160"/>
      <c r="G13" s="163" t="s">
        <v>408</v>
      </c>
      <c r="H13" s="171">
        <f>D62</f>
        <v>0</v>
      </c>
      <c r="I13" s="171">
        <f>D63</f>
        <v>0</v>
      </c>
      <c r="J13" s="171">
        <f>D64</f>
        <v>0</v>
      </c>
      <c r="K13" s="172">
        <f>D65</f>
        <v>0</v>
      </c>
      <c r="L13" s="160"/>
      <c r="M13" s="160"/>
      <c r="N13" s="160"/>
      <c r="O13" s="160"/>
      <c r="P13" s="160"/>
      <c r="Q13" s="160"/>
      <c r="R13" s="160"/>
      <c r="S13" s="160"/>
      <c r="T13" s="160"/>
    </row>
    <row r="14" spans="1:20" ht="15" thickBot="1">
      <c r="A14" s="163" t="s">
        <v>311</v>
      </c>
      <c r="B14" s="169"/>
      <c r="C14" s="164">
        <v>6.1050000000000004</v>
      </c>
      <c r="D14" s="164">
        <f>B14*C14</f>
        <v>0</v>
      </c>
      <c r="F14" s="160"/>
      <c r="G14" s="168" t="s">
        <v>409</v>
      </c>
      <c r="H14" s="171">
        <f>D68</f>
        <v>0</v>
      </c>
      <c r="I14" s="171">
        <f>D69</f>
        <v>0</v>
      </c>
      <c r="J14" s="171">
        <f>D70</f>
        <v>0</v>
      </c>
      <c r="K14" s="172">
        <f>D71</f>
        <v>0</v>
      </c>
      <c r="L14" s="160"/>
      <c r="M14" s="160"/>
      <c r="N14" s="160"/>
      <c r="O14" s="160"/>
      <c r="P14" s="160"/>
      <c r="Q14" s="160"/>
      <c r="R14" s="160"/>
      <c r="S14" s="160"/>
      <c r="T14" s="160"/>
    </row>
    <row r="15" spans="1:20" ht="15.75" thickBot="1">
      <c r="A15" s="163" t="s">
        <v>314</v>
      </c>
      <c r="B15" s="163"/>
      <c r="C15" s="164">
        <v>6.4939999999999998</v>
      </c>
      <c r="D15" s="164">
        <f t="shared" ref="D15:D16" si="2">B15*C15</f>
        <v>0</v>
      </c>
      <c r="F15" s="160"/>
      <c r="G15" s="177" t="s">
        <v>46</v>
      </c>
      <c r="H15" s="178">
        <f>SUM(H3:H14)</f>
        <v>0</v>
      </c>
      <c r="I15" s="178">
        <f t="shared" ref="I15:J15" si="3">SUM(I3:I14)</f>
        <v>0</v>
      </c>
      <c r="J15" s="178">
        <f t="shared" si="3"/>
        <v>0</v>
      </c>
      <c r="K15" s="178">
        <f>SUM(H15:J15)</f>
        <v>0</v>
      </c>
      <c r="L15" s="160"/>
      <c r="M15" s="160"/>
      <c r="N15" s="160"/>
      <c r="O15" s="160"/>
      <c r="P15" s="160"/>
      <c r="Q15" s="160"/>
      <c r="R15" s="160"/>
      <c r="S15" s="160"/>
      <c r="T15" s="160"/>
    </row>
    <row r="16" spans="1:20" ht="15" thickBot="1">
      <c r="A16" s="163" t="s">
        <v>396</v>
      </c>
      <c r="B16" s="163"/>
      <c r="C16" s="164">
        <v>6.4749999999999996</v>
      </c>
      <c r="D16" s="164">
        <f t="shared" si="2"/>
        <v>0</v>
      </c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</row>
    <row r="17" spans="1:20" ht="15.75" thickBot="1">
      <c r="A17" s="175"/>
      <c r="B17" s="174">
        <f>SUM(B14:B16)</f>
        <v>0</v>
      </c>
      <c r="C17" s="175"/>
      <c r="D17" s="176">
        <f>SUM(D14:D16)</f>
        <v>0</v>
      </c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</row>
    <row r="18" spans="1:20" ht="15" thickBot="1"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</row>
    <row r="19" spans="1:20" ht="15.75" thickBot="1">
      <c r="A19" s="174" t="s">
        <v>401</v>
      </c>
      <c r="B19" s="174" t="s">
        <v>393</v>
      </c>
      <c r="C19" s="174" t="s">
        <v>394</v>
      </c>
      <c r="D19" s="174" t="s">
        <v>395</v>
      </c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</row>
    <row r="20" spans="1:20" ht="15" thickBot="1">
      <c r="A20" s="163" t="s">
        <v>311</v>
      </c>
      <c r="B20" s="169"/>
      <c r="C20" s="164">
        <v>6.1050000000000004</v>
      </c>
      <c r="D20" s="164">
        <f>B20*C20</f>
        <v>0</v>
      </c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</row>
    <row r="21" spans="1:20" ht="15" thickBot="1">
      <c r="A21" s="163" t="s">
        <v>314</v>
      </c>
      <c r="B21" s="163"/>
      <c r="C21" s="164">
        <v>6.4939999999999998</v>
      </c>
      <c r="D21" s="164">
        <f t="shared" ref="D21:D22" si="4">B21*C21</f>
        <v>0</v>
      </c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</row>
    <row r="22" spans="1:20" ht="15" thickBot="1">
      <c r="A22" s="163" t="s">
        <v>396</v>
      </c>
      <c r="B22" s="163"/>
      <c r="C22" s="164">
        <v>6.4749999999999996</v>
      </c>
      <c r="D22" s="164">
        <f t="shared" si="4"/>
        <v>0</v>
      </c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</row>
    <row r="23" spans="1:20" ht="15.75" thickBot="1">
      <c r="A23" s="175"/>
      <c r="B23" s="174">
        <f>SUM(B20:B22)</f>
        <v>0</v>
      </c>
      <c r="C23" s="175"/>
      <c r="D23" s="176">
        <f>SUM(D20:D22)</f>
        <v>0</v>
      </c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</row>
    <row r="24" spans="1:20" ht="15" thickBot="1"/>
    <row r="25" spans="1:20" ht="15.75" thickBot="1">
      <c r="A25" s="174" t="s">
        <v>402</v>
      </c>
      <c r="B25" s="174" t="s">
        <v>393</v>
      </c>
      <c r="C25" s="174" t="s">
        <v>394</v>
      </c>
      <c r="D25" s="174" t="s">
        <v>395</v>
      </c>
    </row>
    <row r="26" spans="1:20" ht="15" thickBot="1">
      <c r="A26" s="163" t="s">
        <v>311</v>
      </c>
      <c r="B26" s="169"/>
      <c r="C26" s="164">
        <v>6.1050000000000004</v>
      </c>
      <c r="D26" s="164">
        <f>B26*C26</f>
        <v>0</v>
      </c>
    </row>
    <row r="27" spans="1:20" ht="15" thickBot="1">
      <c r="A27" s="163" t="s">
        <v>314</v>
      </c>
      <c r="B27" s="163"/>
      <c r="C27" s="164">
        <v>6.4939999999999998</v>
      </c>
      <c r="D27" s="164">
        <f t="shared" ref="D27:D28" si="5">B27*C27</f>
        <v>0</v>
      </c>
    </row>
    <row r="28" spans="1:20" ht="15" thickBot="1">
      <c r="A28" s="163" t="s">
        <v>396</v>
      </c>
      <c r="B28" s="163"/>
      <c r="C28" s="164">
        <v>6.4749999999999996</v>
      </c>
      <c r="D28" s="164">
        <f t="shared" si="5"/>
        <v>0</v>
      </c>
    </row>
    <row r="29" spans="1:20" ht="15.75" thickBot="1">
      <c r="A29" s="175"/>
      <c r="B29" s="174">
        <f>SUM(B26:B28)</f>
        <v>0</v>
      </c>
      <c r="C29" s="175"/>
      <c r="D29" s="176">
        <f>SUM(D26:D28)</f>
        <v>0</v>
      </c>
    </row>
    <row r="30" spans="1:20" ht="15" thickBot="1"/>
    <row r="31" spans="1:20" ht="15.75" thickBot="1">
      <c r="A31" s="174" t="s">
        <v>403</v>
      </c>
      <c r="B31" s="174" t="s">
        <v>393</v>
      </c>
      <c r="C31" s="174" t="s">
        <v>394</v>
      </c>
      <c r="D31" s="174" t="s">
        <v>395</v>
      </c>
    </row>
    <row r="32" spans="1:20" ht="15" thickBot="1">
      <c r="A32" s="163" t="s">
        <v>311</v>
      </c>
      <c r="B32" s="169"/>
      <c r="C32" s="164">
        <v>6.1050000000000004</v>
      </c>
      <c r="D32" s="164">
        <f>B32*C32</f>
        <v>0</v>
      </c>
    </row>
    <row r="33" spans="1:4" ht="15" thickBot="1">
      <c r="A33" s="163" t="s">
        <v>314</v>
      </c>
      <c r="B33" s="163"/>
      <c r="C33" s="164">
        <v>6.4939999999999998</v>
      </c>
      <c r="D33" s="164">
        <f t="shared" ref="D33:D34" si="6">B33*C33</f>
        <v>0</v>
      </c>
    </row>
    <row r="34" spans="1:4" ht="15" thickBot="1">
      <c r="A34" s="163" t="s">
        <v>396</v>
      </c>
      <c r="B34" s="163"/>
      <c r="C34" s="164">
        <v>6.4749999999999996</v>
      </c>
      <c r="D34" s="164">
        <f t="shared" si="6"/>
        <v>0</v>
      </c>
    </row>
    <row r="35" spans="1:4" ht="15.75" thickBot="1">
      <c r="A35" s="175"/>
      <c r="B35" s="174">
        <f>SUM(B32:B34)</f>
        <v>0</v>
      </c>
      <c r="C35" s="175"/>
      <c r="D35" s="176">
        <f>SUM(D32:D34)</f>
        <v>0</v>
      </c>
    </row>
    <row r="36" spans="1:4" ht="15" thickBot="1"/>
    <row r="37" spans="1:4" ht="15.75" thickBot="1">
      <c r="A37" s="174" t="s">
        <v>404</v>
      </c>
      <c r="B37" s="174" t="s">
        <v>393</v>
      </c>
      <c r="C37" s="174" t="s">
        <v>394</v>
      </c>
      <c r="D37" s="174" t="s">
        <v>395</v>
      </c>
    </row>
    <row r="38" spans="1:4" ht="15" thickBot="1">
      <c r="A38" s="163" t="s">
        <v>311</v>
      </c>
      <c r="B38" s="169"/>
      <c r="C38" s="164">
        <v>6.1050000000000004</v>
      </c>
      <c r="D38" s="164">
        <f>B38*C38</f>
        <v>0</v>
      </c>
    </row>
    <row r="39" spans="1:4" ht="15" thickBot="1">
      <c r="A39" s="163" t="s">
        <v>314</v>
      </c>
      <c r="B39" s="163"/>
      <c r="C39" s="164">
        <v>6.4939999999999998</v>
      </c>
      <c r="D39" s="164">
        <f t="shared" ref="D39:D40" si="7">B39*C39</f>
        <v>0</v>
      </c>
    </row>
    <row r="40" spans="1:4" ht="15" thickBot="1">
      <c r="A40" s="163" t="s">
        <v>396</v>
      </c>
      <c r="B40" s="163"/>
      <c r="C40" s="164">
        <v>6.4749999999999996</v>
      </c>
      <c r="D40" s="164">
        <f t="shared" si="7"/>
        <v>0</v>
      </c>
    </row>
    <row r="41" spans="1:4" ht="15.75" thickBot="1">
      <c r="A41" s="175"/>
      <c r="B41" s="174">
        <f>SUM(B38:B40)</f>
        <v>0</v>
      </c>
      <c r="C41" s="175"/>
      <c r="D41" s="176">
        <f>SUM(D38:D40)</f>
        <v>0</v>
      </c>
    </row>
    <row r="42" spans="1:4" ht="15" thickBot="1"/>
    <row r="43" spans="1:4" ht="15.75" thickBot="1">
      <c r="A43" s="174" t="s">
        <v>405</v>
      </c>
      <c r="B43" s="174" t="s">
        <v>393</v>
      </c>
      <c r="C43" s="174" t="s">
        <v>394</v>
      </c>
      <c r="D43" s="174" t="s">
        <v>395</v>
      </c>
    </row>
    <row r="44" spans="1:4" ht="15" thickBot="1">
      <c r="A44" s="163" t="s">
        <v>311</v>
      </c>
      <c r="B44" s="169"/>
      <c r="C44" s="164">
        <v>6.1050000000000004</v>
      </c>
      <c r="D44" s="164">
        <f>B44*C44</f>
        <v>0</v>
      </c>
    </row>
    <row r="45" spans="1:4" ht="15" thickBot="1">
      <c r="A45" s="163" t="s">
        <v>314</v>
      </c>
      <c r="B45" s="163"/>
      <c r="C45" s="164">
        <v>6.4939999999999998</v>
      </c>
      <c r="D45" s="164">
        <f t="shared" ref="D45:D46" si="8">B45*C45</f>
        <v>0</v>
      </c>
    </row>
    <row r="46" spans="1:4" ht="15" thickBot="1">
      <c r="A46" s="163" t="s">
        <v>396</v>
      </c>
      <c r="B46" s="163"/>
      <c r="C46" s="164">
        <v>6.4749999999999996</v>
      </c>
      <c r="D46" s="164">
        <f t="shared" si="8"/>
        <v>0</v>
      </c>
    </row>
    <row r="47" spans="1:4" ht="15.75" thickBot="1">
      <c r="A47" s="175"/>
      <c r="B47" s="174">
        <f>SUM(B44:B46)</f>
        <v>0</v>
      </c>
      <c r="C47" s="175"/>
      <c r="D47" s="176">
        <f>SUM(D44:D46)</f>
        <v>0</v>
      </c>
    </row>
    <row r="48" spans="1:4" ht="15" thickBot="1"/>
    <row r="49" spans="1:4" ht="15.75" thickBot="1">
      <c r="A49" s="174" t="s">
        <v>406</v>
      </c>
      <c r="B49" s="174" t="s">
        <v>393</v>
      </c>
      <c r="C49" s="174" t="s">
        <v>394</v>
      </c>
      <c r="D49" s="174" t="s">
        <v>395</v>
      </c>
    </row>
    <row r="50" spans="1:4" ht="15" thickBot="1">
      <c r="A50" s="163" t="s">
        <v>311</v>
      </c>
      <c r="B50" s="169"/>
      <c r="C50" s="164">
        <v>6.1050000000000004</v>
      </c>
      <c r="D50" s="164">
        <f>B50*C50</f>
        <v>0</v>
      </c>
    </row>
    <row r="51" spans="1:4" ht="15" thickBot="1">
      <c r="A51" s="163" t="s">
        <v>314</v>
      </c>
      <c r="B51" s="163"/>
      <c r="C51" s="164">
        <v>6.4939999999999998</v>
      </c>
      <c r="D51" s="164">
        <f t="shared" ref="D51:D52" si="9">B51*C51</f>
        <v>0</v>
      </c>
    </row>
    <row r="52" spans="1:4" ht="15" thickBot="1">
      <c r="A52" s="163" t="s">
        <v>396</v>
      </c>
      <c r="B52" s="163"/>
      <c r="C52" s="164">
        <v>6.4749999999999996</v>
      </c>
      <c r="D52" s="164">
        <f t="shared" si="9"/>
        <v>0</v>
      </c>
    </row>
    <row r="53" spans="1:4" ht="15.75" thickBot="1">
      <c r="A53" s="175"/>
      <c r="B53" s="174">
        <f>SUM(B50:B52)</f>
        <v>0</v>
      </c>
      <c r="C53" s="175"/>
      <c r="D53" s="176">
        <f>SUM(D50:D52)</f>
        <v>0</v>
      </c>
    </row>
    <row r="54" spans="1:4" ht="15" thickBot="1"/>
    <row r="55" spans="1:4" ht="15.75" thickBot="1">
      <c r="A55" s="174" t="s">
        <v>407</v>
      </c>
      <c r="B55" s="174" t="s">
        <v>393</v>
      </c>
      <c r="C55" s="174" t="s">
        <v>394</v>
      </c>
      <c r="D55" s="174" t="s">
        <v>395</v>
      </c>
    </row>
    <row r="56" spans="1:4" ht="15" thickBot="1">
      <c r="A56" s="163" t="s">
        <v>311</v>
      </c>
      <c r="B56" s="169"/>
      <c r="C56" s="164">
        <v>6.1050000000000004</v>
      </c>
      <c r="D56" s="164">
        <f>B56*C56</f>
        <v>0</v>
      </c>
    </row>
    <row r="57" spans="1:4" ht="15" thickBot="1">
      <c r="A57" s="163" t="s">
        <v>314</v>
      </c>
      <c r="B57" s="163"/>
      <c r="C57" s="164">
        <v>6.4939999999999998</v>
      </c>
      <c r="D57" s="164">
        <f t="shared" ref="D57:D58" si="10">B57*C57</f>
        <v>0</v>
      </c>
    </row>
    <row r="58" spans="1:4" ht="15" thickBot="1">
      <c r="A58" s="163" t="s">
        <v>396</v>
      </c>
      <c r="B58" s="163"/>
      <c r="C58" s="164">
        <v>6.4749999999999996</v>
      </c>
      <c r="D58" s="164">
        <f t="shared" si="10"/>
        <v>0</v>
      </c>
    </row>
    <row r="59" spans="1:4" ht="15.75" thickBot="1">
      <c r="A59" s="175"/>
      <c r="B59" s="174">
        <f>SUM(B56:B58)</f>
        <v>0</v>
      </c>
      <c r="C59" s="175"/>
      <c r="D59" s="176">
        <f>SUM(D56:D58)</f>
        <v>0</v>
      </c>
    </row>
    <row r="60" spans="1:4" ht="15" thickBot="1"/>
    <row r="61" spans="1:4" ht="15.75" thickBot="1">
      <c r="A61" s="174" t="s">
        <v>408</v>
      </c>
      <c r="B61" s="174" t="s">
        <v>393</v>
      </c>
      <c r="C61" s="174" t="s">
        <v>394</v>
      </c>
      <c r="D61" s="174" t="s">
        <v>395</v>
      </c>
    </row>
    <row r="62" spans="1:4" ht="15" thickBot="1">
      <c r="A62" s="163" t="s">
        <v>311</v>
      </c>
      <c r="B62" s="169"/>
      <c r="C62" s="164">
        <v>6.1050000000000004</v>
      </c>
      <c r="D62" s="164">
        <f>B62*C62</f>
        <v>0</v>
      </c>
    </row>
    <row r="63" spans="1:4" ht="15" thickBot="1">
      <c r="A63" s="163" t="s">
        <v>314</v>
      </c>
      <c r="B63" s="163"/>
      <c r="C63" s="164">
        <v>6.4939999999999998</v>
      </c>
      <c r="D63" s="164">
        <f t="shared" ref="D63:D64" si="11">B63*C63</f>
        <v>0</v>
      </c>
    </row>
    <row r="64" spans="1:4" ht="15" thickBot="1">
      <c r="A64" s="163" t="s">
        <v>396</v>
      </c>
      <c r="B64" s="163"/>
      <c r="C64" s="164">
        <v>6.4749999999999996</v>
      </c>
      <c r="D64" s="164">
        <f t="shared" si="11"/>
        <v>0</v>
      </c>
    </row>
    <row r="65" spans="1:4" ht="15.75" thickBot="1">
      <c r="A65" s="175"/>
      <c r="B65" s="174">
        <f>SUM(B62:B64)</f>
        <v>0</v>
      </c>
      <c r="C65" s="175"/>
      <c r="D65" s="176">
        <f>SUM(D62:D64)</f>
        <v>0</v>
      </c>
    </row>
    <row r="66" spans="1:4" ht="15" thickBot="1"/>
    <row r="67" spans="1:4" ht="15.75" thickBot="1">
      <c r="A67" s="174" t="s">
        <v>409</v>
      </c>
      <c r="B67" s="174" t="s">
        <v>393</v>
      </c>
      <c r="C67" s="174" t="s">
        <v>394</v>
      </c>
      <c r="D67" s="174" t="s">
        <v>395</v>
      </c>
    </row>
    <row r="68" spans="1:4" ht="15" thickBot="1">
      <c r="A68" s="163" t="s">
        <v>311</v>
      </c>
      <c r="B68" s="169"/>
      <c r="C68" s="164">
        <v>6.1050000000000004</v>
      </c>
      <c r="D68" s="164">
        <f>B68*C68</f>
        <v>0</v>
      </c>
    </row>
    <row r="69" spans="1:4" ht="15" thickBot="1">
      <c r="A69" s="163" t="s">
        <v>314</v>
      </c>
      <c r="B69" s="163"/>
      <c r="C69" s="164">
        <v>6.4939999999999998</v>
      </c>
      <c r="D69" s="164">
        <f t="shared" ref="D69:D70" si="12">B69*C69</f>
        <v>0</v>
      </c>
    </row>
    <row r="70" spans="1:4" ht="15" thickBot="1">
      <c r="A70" s="163" t="s">
        <v>396</v>
      </c>
      <c r="B70" s="163"/>
      <c r="C70" s="164">
        <v>6.4749999999999996</v>
      </c>
      <c r="D70" s="164">
        <f t="shared" si="12"/>
        <v>0</v>
      </c>
    </row>
    <row r="71" spans="1:4" ht="15.75" thickBot="1">
      <c r="A71" s="175"/>
      <c r="B71" s="174">
        <f>SUM(B68:B70)</f>
        <v>0</v>
      </c>
      <c r="C71" s="175"/>
      <c r="D71" s="176">
        <f>SUM(D68:D70)</f>
        <v>0</v>
      </c>
    </row>
  </sheetData>
  <mergeCells count="1">
    <mergeCell ref="G1:K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4"/>
  <sheetViews>
    <sheetView workbookViewId="0">
      <selection activeCell="J31" sqref="J31"/>
    </sheetView>
  </sheetViews>
  <sheetFormatPr defaultRowHeight="14.25"/>
  <cols>
    <col min="1" max="1" width="12.125" customWidth="1"/>
    <col min="2" max="2" width="15" customWidth="1"/>
    <col min="3" max="3" width="13.375" customWidth="1"/>
    <col min="4" max="4" width="16.375" customWidth="1"/>
    <col min="5" max="5" width="15.625" customWidth="1"/>
    <col min="6" max="6" width="14.5" customWidth="1"/>
    <col min="7" max="7" width="17" customWidth="1"/>
  </cols>
  <sheetData>
    <row r="1" spans="1:7" ht="15">
      <c r="A1" s="432" t="s">
        <v>415</v>
      </c>
      <c r="B1" s="432"/>
      <c r="C1" s="432"/>
      <c r="D1" s="432"/>
      <c r="E1" s="432"/>
      <c r="F1" s="432"/>
      <c r="G1" s="432" t="s">
        <v>47</v>
      </c>
    </row>
    <row r="2" spans="1:7" ht="15">
      <c r="A2" s="179" t="s">
        <v>416</v>
      </c>
      <c r="B2" s="179" t="s">
        <v>357</v>
      </c>
      <c r="C2" s="179" t="s">
        <v>417</v>
      </c>
      <c r="D2" s="179" t="s">
        <v>3</v>
      </c>
      <c r="E2" s="179" t="s">
        <v>418</v>
      </c>
      <c r="F2" s="179" t="s">
        <v>6</v>
      </c>
      <c r="G2" s="432"/>
    </row>
    <row r="3" spans="1:7">
      <c r="A3" s="181" t="s">
        <v>257</v>
      </c>
      <c r="B3" s="181"/>
      <c r="C3" s="181" t="s">
        <v>14</v>
      </c>
      <c r="D3" s="181" t="s">
        <v>50</v>
      </c>
      <c r="E3" s="182">
        <v>2255.08</v>
      </c>
      <c r="F3" s="185" t="s">
        <v>10</v>
      </c>
      <c r="G3" s="189"/>
    </row>
    <row r="4" spans="1:7">
      <c r="A4" s="181" t="s">
        <v>242</v>
      </c>
      <c r="B4" s="181"/>
      <c r="C4" s="181" t="s">
        <v>14</v>
      </c>
      <c r="D4" s="181" t="s">
        <v>217</v>
      </c>
      <c r="E4" s="182">
        <v>2255.08</v>
      </c>
      <c r="F4" s="185" t="s">
        <v>10</v>
      </c>
      <c r="G4" s="189"/>
    </row>
    <row r="5" spans="1:7">
      <c r="A5" s="181" t="s">
        <v>53</v>
      </c>
      <c r="B5" s="181"/>
      <c r="C5" s="181" t="s">
        <v>14</v>
      </c>
      <c r="D5" s="181" t="s">
        <v>419</v>
      </c>
      <c r="E5" s="182">
        <v>2255.08</v>
      </c>
      <c r="F5" s="185" t="s">
        <v>10</v>
      </c>
      <c r="G5" s="189"/>
    </row>
    <row r="6" spans="1:7">
      <c r="A6" s="181" t="s">
        <v>48</v>
      </c>
      <c r="B6" s="181"/>
      <c r="C6" s="181" t="s">
        <v>420</v>
      </c>
      <c r="D6" s="181" t="s">
        <v>292</v>
      </c>
      <c r="E6" s="182">
        <v>3502.97</v>
      </c>
      <c r="F6" s="185" t="s">
        <v>10</v>
      </c>
      <c r="G6" s="189"/>
    </row>
    <row r="7" spans="1:7">
      <c r="A7" s="181" t="s">
        <v>244</v>
      </c>
      <c r="B7" s="181"/>
      <c r="C7" s="181" t="s">
        <v>14</v>
      </c>
      <c r="D7" s="181" t="s">
        <v>55</v>
      </c>
      <c r="E7" s="182">
        <v>2255.08</v>
      </c>
      <c r="F7" s="185" t="s">
        <v>10</v>
      </c>
      <c r="G7" s="189"/>
    </row>
    <row r="8" spans="1:7">
      <c r="A8" s="181" t="s">
        <v>182</v>
      </c>
      <c r="B8" s="181"/>
      <c r="C8" s="181" t="s">
        <v>14</v>
      </c>
      <c r="D8" s="181" t="s">
        <v>219</v>
      </c>
      <c r="E8" s="182">
        <v>2255.08</v>
      </c>
      <c r="F8" s="185"/>
      <c r="G8" s="189"/>
    </row>
    <row r="9" spans="1:7">
      <c r="A9" s="181" t="s">
        <v>259</v>
      </c>
      <c r="B9" s="181"/>
      <c r="C9" s="181" t="s">
        <v>22</v>
      </c>
      <c r="D9" s="181" t="s">
        <v>51</v>
      </c>
      <c r="E9" s="182">
        <v>8500</v>
      </c>
      <c r="F9" s="185"/>
      <c r="G9" s="189"/>
    </row>
    <row r="10" spans="1:7">
      <c r="A10" s="181" t="s">
        <v>259</v>
      </c>
      <c r="B10" s="181"/>
      <c r="C10" s="181" t="s">
        <v>18</v>
      </c>
      <c r="D10" s="181" t="s">
        <v>421</v>
      </c>
      <c r="E10" s="182">
        <v>1112</v>
      </c>
      <c r="F10" s="182"/>
      <c r="G10" s="189"/>
    </row>
    <row r="11" spans="1:7">
      <c r="A11" s="181" t="s">
        <v>259</v>
      </c>
      <c r="B11" s="181"/>
      <c r="C11" s="181" t="s">
        <v>14</v>
      </c>
      <c r="D11" s="181" t="s">
        <v>49</v>
      </c>
      <c r="E11" s="182">
        <v>2255.08</v>
      </c>
      <c r="F11" s="182"/>
      <c r="G11" s="189"/>
    </row>
    <row r="12" spans="1:7" ht="15">
      <c r="A12" s="432" t="s">
        <v>46</v>
      </c>
      <c r="B12" s="432"/>
      <c r="C12" s="432"/>
      <c r="D12" s="432"/>
      <c r="E12" s="180">
        <v>26645.449999999997</v>
      </c>
      <c r="F12" s="184">
        <v>0</v>
      </c>
      <c r="G12" s="184">
        <v>26645.449999999997</v>
      </c>
    </row>
    <row r="14" spans="1:7" ht="15">
      <c r="A14" s="432" t="s">
        <v>422</v>
      </c>
      <c r="B14" s="432"/>
      <c r="C14" s="432"/>
      <c r="D14" s="432"/>
      <c r="E14" s="432"/>
      <c r="F14" s="432"/>
      <c r="G14" s="432" t="s">
        <v>47</v>
      </c>
    </row>
    <row r="15" spans="1:7" ht="15">
      <c r="A15" s="179" t="s">
        <v>416</v>
      </c>
      <c r="B15" s="179" t="s">
        <v>357</v>
      </c>
      <c r="C15" s="179" t="s">
        <v>417</v>
      </c>
      <c r="D15" s="179" t="s">
        <v>3</v>
      </c>
      <c r="E15" s="179" t="s">
        <v>418</v>
      </c>
      <c r="F15" s="179" t="s">
        <v>6</v>
      </c>
      <c r="G15" s="432"/>
    </row>
    <row r="16" spans="1:7">
      <c r="A16" s="181" t="s">
        <v>423</v>
      </c>
      <c r="B16" s="181" t="s">
        <v>424</v>
      </c>
      <c r="C16" s="181" t="s">
        <v>14</v>
      </c>
      <c r="D16" s="181" t="s">
        <v>63</v>
      </c>
      <c r="E16" s="187">
        <v>2255.33</v>
      </c>
      <c r="F16" s="185"/>
      <c r="G16" s="189"/>
    </row>
    <row r="17" spans="1:7">
      <c r="A17" s="429" t="s">
        <v>259</v>
      </c>
      <c r="B17" s="429" t="s">
        <v>425</v>
      </c>
      <c r="C17" s="181" t="s">
        <v>33</v>
      </c>
      <c r="D17" s="181" t="s">
        <v>67</v>
      </c>
      <c r="E17" s="182">
        <v>4014.33</v>
      </c>
      <c r="F17" s="185"/>
      <c r="G17" s="189"/>
    </row>
    <row r="18" spans="1:7">
      <c r="A18" s="431"/>
      <c r="B18" s="431"/>
      <c r="C18" s="181" t="s">
        <v>33</v>
      </c>
      <c r="D18" s="181" t="s">
        <v>68</v>
      </c>
      <c r="E18" s="182">
        <v>4014.33</v>
      </c>
      <c r="F18" s="185"/>
      <c r="G18" s="189"/>
    </row>
    <row r="19" spans="1:7">
      <c r="A19" s="181" t="s">
        <v>264</v>
      </c>
      <c r="B19" s="181" t="s">
        <v>426</v>
      </c>
      <c r="C19" s="181" t="s">
        <v>14</v>
      </c>
      <c r="D19" s="181" t="s">
        <v>69</v>
      </c>
      <c r="E19" s="182">
        <v>2255.08</v>
      </c>
      <c r="F19" s="185"/>
      <c r="G19" s="189"/>
    </row>
    <row r="20" spans="1:7">
      <c r="A20" s="181" t="s">
        <v>268</v>
      </c>
      <c r="B20" s="181" t="s">
        <v>427</v>
      </c>
      <c r="C20" s="181" t="s">
        <v>14</v>
      </c>
      <c r="D20" s="181" t="s">
        <v>72</v>
      </c>
      <c r="E20" s="182">
        <v>2255.08</v>
      </c>
      <c r="F20" s="185"/>
      <c r="G20" s="189"/>
    </row>
    <row r="21" spans="1:7">
      <c r="A21" s="429" t="s">
        <v>183</v>
      </c>
      <c r="B21" s="429" t="s">
        <v>428</v>
      </c>
      <c r="C21" s="181" t="s">
        <v>14</v>
      </c>
      <c r="D21" s="181" t="s">
        <v>64</v>
      </c>
      <c r="E21" s="182">
        <v>2255.33</v>
      </c>
      <c r="F21" s="185"/>
      <c r="G21" s="189"/>
    </row>
    <row r="22" spans="1:7">
      <c r="A22" s="430"/>
      <c r="B22" s="430"/>
      <c r="C22" s="181" t="s">
        <v>33</v>
      </c>
      <c r="D22" s="181" t="s">
        <v>65</v>
      </c>
      <c r="E22" s="182">
        <v>4014.33</v>
      </c>
      <c r="F22" s="185"/>
      <c r="G22" s="189"/>
    </row>
    <row r="23" spans="1:7">
      <c r="A23" s="430"/>
      <c r="B23" s="430"/>
      <c r="C23" s="181" t="s">
        <v>33</v>
      </c>
      <c r="D23" s="181" t="s">
        <v>66</v>
      </c>
      <c r="E23" s="182">
        <v>4014.33</v>
      </c>
      <c r="F23" s="185"/>
      <c r="G23" s="189"/>
    </row>
    <row r="24" spans="1:7">
      <c r="A24" s="430"/>
      <c r="B24" s="430"/>
      <c r="C24" s="181" t="s">
        <v>14</v>
      </c>
      <c r="D24" s="181" t="s">
        <v>71</v>
      </c>
      <c r="E24" s="182">
        <v>2255.08</v>
      </c>
      <c r="F24" s="185"/>
      <c r="G24" s="189"/>
    </row>
    <row r="25" spans="1:7">
      <c r="A25" s="430"/>
      <c r="B25" s="430"/>
      <c r="C25" s="181" t="s">
        <v>33</v>
      </c>
      <c r="D25" s="181" t="s">
        <v>197</v>
      </c>
      <c r="E25" s="182">
        <v>4014.33</v>
      </c>
      <c r="F25" s="185"/>
      <c r="G25" s="189"/>
    </row>
    <row r="26" spans="1:7">
      <c r="A26" s="431"/>
      <c r="B26" s="431"/>
      <c r="C26" s="181" t="s">
        <v>18</v>
      </c>
      <c r="D26" s="181" t="s">
        <v>73</v>
      </c>
      <c r="E26" s="182">
        <v>1112</v>
      </c>
      <c r="F26" s="182"/>
      <c r="G26" s="189"/>
    </row>
    <row r="27" spans="1:7">
      <c r="A27" s="181" t="s">
        <v>282</v>
      </c>
      <c r="B27" s="181" t="s">
        <v>429</v>
      </c>
      <c r="C27" s="181" t="s">
        <v>14</v>
      </c>
      <c r="D27" s="181" t="s">
        <v>430</v>
      </c>
      <c r="E27" s="182">
        <v>2255.08</v>
      </c>
      <c r="F27" s="182"/>
      <c r="G27" s="189"/>
    </row>
    <row r="28" spans="1:7">
      <c r="A28" s="429" t="s">
        <v>59</v>
      </c>
      <c r="B28" s="429" t="s">
        <v>431</v>
      </c>
      <c r="C28" s="181" t="s">
        <v>33</v>
      </c>
      <c r="D28" s="181" t="s">
        <v>58</v>
      </c>
      <c r="E28" s="182">
        <v>4014.33</v>
      </c>
      <c r="F28" s="182">
        <v>3522.39</v>
      </c>
      <c r="G28" s="189"/>
    </row>
    <row r="29" spans="1:7">
      <c r="A29" s="431"/>
      <c r="B29" s="431"/>
      <c r="C29" s="181" t="s">
        <v>33</v>
      </c>
      <c r="D29" s="181" t="s">
        <v>61</v>
      </c>
      <c r="E29" s="182">
        <v>4014.33</v>
      </c>
      <c r="F29" s="182">
        <v>3522.39</v>
      </c>
      <c r="G29" s="189"/>
    </row>
    <row r="30" spans="1:7" ht="15">
      <c r="A30" s="432" t="s">
        <v>46</v>
      </c>
      <c r="B30" s="432"/>
      <c r="C30" s="432"/>
      <c r="D30" s="432"/>
      <c r="E30" s="180">
        <v>42743.290000000008</v>
      </c>
      <c r="F30" s="184">
        <v>7044.78</v>
      </c>
      <c r="G30" s="184">
        <v>49788.070000000007</v>
      </c>
    </row>
    <row r="32" spans="1:7" ht="15">
      <c r="A32" s="432" t="s">
        <v>432</v>
      </c>
      <c r="B32" s="432"/>
      <c r="C32" s="432"/>
      <c r="D32" s="432"/>
      <c r="E32" s="432"/>
      <c r="F32" s="432"/>
      <c r="G32" s="432" t="s">
        <v>47</v>
      </c>
    </row>
    <row r="33" spans="1:7" ht="15">
      <c r="A33" s="179" t="s">
        <v>416</v>
      </c>
      <c r="B33" s="179" t="s">
        <v>357</v>
      </c>
      <c r="C33" s="179" t="s">
        <v>417</v>
      </c>
      <c r="D33" s="179" t="s">
        <v>3</v>
      </c>
      <c r="E33" s="179" t="s">
        <v>418</v>
      </c>
      <c r="F33" s="179" t="s">
        <v>6</v>
      </c>
      <c r="G33" s="432"/>
    </row>
    <row r="34" spans="1:7">
      <c r="A34" s="181" t="s">
        <v>123</v>
      </c>
      <c r="B34" s="181" t="s">
        <v>433</v>
      </c>
      <c r="C34" s="181" t="s">
        <v>16</v>
      </c>
      <c r="D34" s="181" t="s">
        <v>75</v>
      </c>
      <c r="E34" s="182">
        <v>13240.9</v>
      </c>
      <c r="F34" s="185"/>
      <c r="G34" s="189"/>
    </row>
    <row r="35" spans="1:7" ht="15">
      <c r="A35" s="432" t="s">
        <v>46</v>
      </c>
      <c r="B35" s="432"/>
      <c r="C35" s="432"/>
      <c r="D35" s="432"/>
      <c r="E35" s="180">
        <v>13240.9</v>
      </c>
      <c r="F35" s="184">
        <v>0</v>
      </c>
      <c r="G35" s="184">
        <v>13240.9</v>
      </c>
    </row>
    <row r="37" spans="1:7" ht="15">
      <c r="A37" s="432" t="s">
        <v>434</v>
      </c>
      <c r="B37" s="432"/>
      <c r="C37" s="432"/>
      <c r="D37" s="432"/>
      <c r="E37" s="432"/>
      <c r="F37" s="432"/>
      <c r="G37" s="432" t="s">
        <v>47</v>
      </c>
    </row>
    <row r="38" spans="1:7" ht="15">
      <c r="A38" s="179" t="s">
        <v>416</v>
      </c>
      <c r="B38" s="179" t="s">
        <v>357</v>
      </c>
      <c r="C38" s="179" t="s">
        <v>417</v>
      </c>
      <c r="D38" s="179" t="s">
        <v>3</v>
      </c>
      <c r="E38" s="179" t="s">
        <v>418</v>
      </c>
      <c r="F38" s="179" t="s">
        <v>6</v>
      </c>
      <c r="G38" s="432"/>
    </row>
    <row r="39" spans="1:7">
      <c r="A39" s="429" t="s">
        <v>254</v>
      </c>
      <c r="B39" s="429" t="s">
        <v>435</v>
      </c>
      <c r="C39" s="181" t="s">
        <v>22</v>
      </c>
      <c r="D39" s="181" t="s">
        <v>218</v>
      </c>
      <c r="E39" s="182">
        <v>8500</v>
      </c>
      <c r="F39" s="186"/>
      <c r="G39" s="190">
        <v>8500</v>
      </c>
    </row>
    <row r="40" spans="1:7">
      <c r="A40" s="431"/>
      <c r="B40" s="431"/>
      <c r="C40" s="181" t="s">
        <v>16</v>
      </c>
      <c r="D40" s="181" t="s">
        <v>436</v>
      </c>
      <c r="E40" s="182">
        <v>25000</v>
      </c>
      <c r="F40" s="186"/>
      <c r="G40" s="190">
        <v>25000</v>
      </c>
    </row>
    <row r="41" spans="1:7">
      <c r="A41" s="181" t="s">
        <v>123</v>
      </c>
      <c r="B41" s="181" t="s">
        <v>433</v>
      </c>
      <c r="C41" s="181" t="s">
        <v>16</v>
      </c>
      <c r="D41" s="181" t="s">
        <v>104</v>
      </c>
      <c r="E41" s="182">
        <v>18806.939999999999</v>
      </c>
      <c r="F41" s="182">
        <v>4735.3100000000004</v>
      </c>
      <c r="G41" s="190">
        <v>23542.25</v>
      </c>
    </row>
    <row r="42" spans="1:7">
      <c r="A42" s="181" t="s">
        <v>259</v>
      </c>
      <c r="B42" s="181" t="s">
        <v>425</v>
      </c>
      <c r="C42" s="181" t="s">
        <v>108</v>
      </c>
      <c r="D42" s="181" t="s">
        <v>109</v>
      </c>
      <c r="E42" s="182">
        <v>8500</v>
      </c>
      <c r="F42" s="182"/>
      <c r="G42" s="190">
        <v>8500</v>
      </c>
    </row>
    <row r="43" spans="1:7">
      <c r="A43" s="181" t="s">
        <v>232</v>
      </c>
      <c r="B43" s="181" t="s">
        <v>437</v>
      </c>
      <c r="C43" s="181" t="s">
        <v>14</v>
      </c>
      <c r="D43" s="181" t="s">
        <v>111</v>
      </c>
      <c r="E43" s="182">
        <v>2255.08</v>
      </c>
      <c r="F43" s="182"/>
      <c r="G43" s="190">
        <v>2255.08</v>
      </c>
    </row>
    <row r="44" spans="1:7">
      <c r="A44" s="181" t="s">
        <v>183</v>
      </c>
      <c r="B44" s="181" t="s">
        <v>428</v>
      </c>
      <c r="C44" s="181" t="s">
        <v>108</v>
      </c>
      <c r="D44" s="181" t="s">
        <v>438</v>
      </c>
      <c r="E44" s="182">
        <v>8500</v>
      </c>
      <c r="F44" s="182"/>
      <c r="G44" s="190">
        <v>8500</v>
      </c>
    </row>
    <row r="45" spans="1:7">
      <c r="A45" s="181" t="s">
        <v>439</v>
      </c>
      <c r="B45" s="181" t="s">
        <v>440</v>
      </c>
      <c r="C45" s="181" t="s">
        <v>22</v>
      </c>
      <c r="D45" s="181" t="s">
        <v>223</v>
      </c>
      <c r="E45" s="182">
        <v>8500</v>
      </c>
      <c r="F45" s="182"/>
      <c r="G45" s="190">
        <v>8500</v>
      </c>
    </row>
    <row r="46" spans="1:7">
      <c r="A46" s="181" t="s">
        <v>264</v>
      </c>
      <c r="B46" s="181" t="s">
        <v>426</v>
      </c>
      <c r="C46" s="181" t="s">
        <v>190</v>
      </c>
      <c r="D46" s="181" t="s">
        <v>107</v>
      </c>
      <c r="E46" s="182">
        <v>18806.939999999999</v>
      </c>
      <c r="F46" s="182">
        <v>4735.3100000000004</v>
      </c>
      <c r="G46" s="190">
        <v>23542.25</v>
      </c>
    </row>
    <row r="47" spans="1:7">
      <c r="A47" s="181" t="s">
        <v>249</v>
      </c>
      <c r="B47" s="181" t="s">
        <v>441</v>
      </c>
      <c r="C47" s="181" t="s">
        <v>14</v>
      </c>
      <c r="D47" s="181" t="s">
        <v>112</v>
      </c>
      <c r="E47" s="182">
        <v>2255.08</v>
      </c>
      <c r="F47" s="182"/>
      <c r="G47" s="190">
        <v>2255.08</v>
      </c>
    </row>
    <row r="48" spans="1:7">
      <c r="A48" s="181" t="s">
        <v>123</v>
      </c>
      <c r="B48" s="181" t="s">
        <v>433</v>
      </c>
      <c r="C48" s="181" t="s">
        <v>14</v>
      </c>
      <c r="D48" s="181" t="s">
        <v>113</v>
      </c>
      <c r="E48" s="182">
        <v>2255.08</v>
      </c>
      <c r="F48" s="182">
        <v>3522.39</v>
      </c>
      <c r="G48" s="190">
        <v>5777.4699999999993</v>
      </c>
    </row>
    <row r="49" spans="1:7">
      <c r="A49" s="181" t="s">
        <v>110</v>
      </c>
      <c r="B49" s="181" t="s">
        <v>442</v>
      </c>
      <c r="C49" s="181" t="s">
        <v>14</v>
      </c>
      <c r="D49" s="181" t="s">
        <v>115</v>
      </c>
      <c r="E49" s="182">
        <v>2255.08</v>
      </c>
      <c r="F49" s="182">
        <v>3522.39</v>
      </c>
      <c r="G49" s="190">
        <v>5777.4699999999993</v>
      </c>
    </row>
    <row r="50" spans="1:7" ht="15">
      <c r="A50" s="432" t="s">
        <v>46</v>
      </c>
      <c r="B50" s="432"/>
      <c r="C50" s="432"/>
      <c r="D50" s="432"/>
      <c r="E50" s="180">
        <v>105634.20000000001</v>
      </c>
      <c r="F50" s="184">
        <v>16515.400000000001</v>
      </c>
      <c r="G50" s="184">
        <v>122149.6</v>
      </c>
    </row>
    <row r="52" spans="1:7" ht="15">
      <c r="A52" s="432" t="s">
        <v>443</v>
      </c>
      <c r="B52" s="432"/>
      <c r="C52" s="432"/>
      <c r="D52" s="432"/>
      <c r="E52" s="432"/>
      <c r="F52" s="432"/>
      <c r="G52" s="432" t="s">
        <v>47</v>
      </c>
    </row>
    <row r="53" spans="1:7" ht="15">
      <c r="A53" s="179" t="s">
        <v>416</v>
      </c>
      <c r="B53" s="179" t="s">
        <v>357</v>
      </c>
      <c r="C53" s="179" t="s">
        <v>417</v>
      </c>
      <c r="D53" s="179" t="s">
        <v>3</v>
      </c>
      <c r="E53" s="179" t="s">
        <v>418</v>
      </c>
      <c r="F53" s="179" t="s">
        <v>6</v>
      </c>
      <c r="G53" s="432"/>
    </row>
    <row r="54" spans="1:7">
      <c r="A54" s="181" t="s">
        <v>444</v>
      </c>
      <c r="B54" s="181" t="s">
        <v>445</v>
      </c>
      <c r="C54" s="181" t="s">
        <v>44</v>
      </c>
      <c r="D54" s="181" t="s">
        <v>194</v>
      </c>
      <c r="E54" s="182">
        <v>2255.08</v>
      </c>
      <c r="F54" s="181"/>
      <c r="G54" s="190">
        <v>2255.08</v>
      </c>
    </row>
    <row r="55" spans="1:7">
      <c r="A55" s="181" t="s">
        <v>282</v>
      </c>
      <c r="B55" s="181" t="s">
        <v>429</v>
      </c>
      <c r="C55" s="181" t="s">
        <v>14</v>
      </c>
      <c r="D55" s="181" t="s">
        <v>87</v>
      </c>
      <c r="E55" s="182">
        <v>2255.08</v>
      </c>
      <c r="F55" s="181"/>
      <c r="G55" s="190">
        <v>2255.08</v>
      </c>
    </row>
    <row r="56" spans="1:7">
      <c r="A56" s="429" t="s">
        <v>264</v>
      </c>
      <c r="B56" s="429" t="s">
        <v>446</v>
      </c>
      <c r="C56" s="181" t="s">
        <v>22</v>
      </c>
      <c r="D56" s="181" t="s">
        <v>83</v>
      </c>
      <c r="E56" s="182">
        <v>8500</v>
      </c>
      <c r="F56" s="181"/>
      <c r="G56" s="190">
        <v>8500</v>
      </c>
    </row>
    <row r="57" spans="1:7">
      <c r="A57" s="430"/>
      <c r="B57" s="430"/>
      <c r="C57" s="181" t="s">
        <v>22</v>
      </c>
      <c r="D57" s="181" t="s">
        <v>84</v>
      </c>
      <c r="E57" s="182">
        <v>8500</v>
      </c>
      <c r="F57" s="181"/>
      <c r="G57" s="190">
        <v>8500</v>
      </c>
    </row>
    <row r="58" spans="1:7">
      <c r="A58" s="430"/>
      <c r="B58" s="430"/>
      <c r="C58" s="181" t="s">
        <v>14</v>
      </c>
      <c r="D58" s="181" t="s">
        <v>85</v>
      </c>
      <c r="E58" s="182">
        <v>2255.08</v>
      </c>
      <c r="F58" s="181"/>
      <c r="G58" s="190">
        <v>2255.08</v>
      </c>
    </row>
    <row r="59" spans="1:7">
      <c r="A59" s="430"/>
      <c r="B59" s="430"/>
      <c r="C59" s="181" t="s">
        <v>14</v>
      </c>
      <c r="D59" s="181" t="s">
        <v>86</v>
      </c>
      <c r="E59" s="182">
        <v>2255.08</v>
      </c>
      <c r="F59" s="181"/>
      <c r="G59" s="190">
        <v>2255.08</v>
      </c>
    </row>
    <row r="60" spans="1:7">
      <c r="A60" s="430"/>
      <c r="B60" s="430"/>
      <c r="C60" s="181" t="s">
        <v>14</v>
      </c>
      <c r="D60" s="181" t="s">
        <v>88</v>
      </c>
      <c r="E60" s="182">
        <v>2255.08</v>
      </c>
      <c r="F60" s="181"/>
      <c r="G60" s="190">
        <v>2255.08</v>
      </c>
    </row>
    <row r="61" spans="1:7">
      <c r="A61" s="430"/>
      <c r="B61" s="430"/>
      <c r="C61" s="181" t="s">
        <v>33</v>
      </c>
      <c r="D61" s="181" t="s">
        <v>89</v>
      </c>
      <c r="E61" s="182">
        <v>4014.33</v>
      </c>
      <c r="F61" s="181"/>
      <c r="G61" s="190">
        <v>4014.33</v>
      </c>
    </row>
    <row r="62" spans="1:7">
      <c r="A62" s="430"/>
      <c r="B62" s="430"/>
      <c r="C62" s="181" t="s">
        <v>33</v>
      </c>
      <c r="D62" s="181" t="s">
        <v>90</v>
      </c>
      <c r="E62" s="182">
        <v>4014.33</v>
      </c>
      <c r="F62" s="181"/>
      <c r="G62" s="190">
        <v>4014.33</v>
      </c>
    </row>
    <row r="63" spans="1:7">
      <c r="A63" s="430"/>
      <c r="B63" s="430"/>
      <c r="C63" s="181" t="s">
        <v>91</v>
      </c>
      <c r="D63" s="181" t="s">
        <v>92</v>
      </c>
      <c r="E63" s="182">
        <v>2709.09</v>
      </c>
      <c r="F63" s="181"/>
      <c r="G63" s="190">
        <v>2709.09</v>
      </c>
    </row>
    <row r="64" spans="1:7">
      <c r="A64" s="430"/>
      <c r="B64" s="430"/>
      <c r="C64" s="181" t="s">
        <v>79</v>
      </c>
      <c r="D64" s="181" t="s">
        <v>215</v>
      </c>
      <c r="E64" s="182">
        <v>8500</v>
      </c>
      <c r="F64" s="181"/>
      <c r="G64" s="190">
        <v>8500</v>
      </c>
    </row>
    <row r="65" spans="1:7">
      <c r="A65" s="431"/>
      <c r="B65" s="431"/>
      <c r="C65" s="181" t="s">
        <v>14</v>
      </c>
      <c r="D65" s="181" t="s">
        <v>256</v>
      </c>
      <c r="E65" s="182">
        <v>2255.08</v>
      </c>
      <c r="F65" s="181"/>
      <c r="G65" s="190">
        <v>2255.08</v>
      </c>
    </row>
    <row r="66" spans="1:7">
      <c r="A66" s="183" t="s">
        <v>439</v>
      </c>
      <c r="B66" s="183" t="s">
        <v>440</v>
      </c>
      <c r="C66" s="181" t="s">
        <v>447</v>
      </c>
      <c r="D66" s="181" t="s">
        <v>298</v>
      </c>
      <c r="E66" s="182">
        <v>8500</v>
      </c>
      <c r="F66" s="181"/>
      <c r="G66" s="190">
        <v>8500</v>
      </c>
    </row>
    <row r="67" spans="1:7">
      <c r="A67" s="181" t="s">
        <v>273</v>
      </c>
      <c r="B67" s="181" t="s">
        <v>448</v>
      </c>
      <c r="C67" s="181" t="s">
        <v>91</v>
      </c>
      <c r="D67" s="181" t="s">
        <v>213</v>
      </c>
      <c r="E67" s="182">
        <v>2709.09</v>
      </c>
      <c r="F67" s="181"/>
      <c r="G67" s="190">
        <v>2709.09</v>
      </c>
    </row>
    <row r="68" spans="1:7">
      <c r="A68" s="429" t="s">
        <v>259</v>
      </c>
      <c r="B68" s="429" t="s">
        <v>425</v>
      </c>
      <c r="C68" s="181" t="s">
        <v>26</v>
      </c>
      <c r="D68" s="181" t="s">
        <v>297</v>
      </c>
      <c r="E68" s="182">
        <v>2709.09</v>
      </c>
      <c r="F68" s="181"/>
      <c r="G68" s="190">
        <v>2709.09</v>
      </c>
    </row>
    <row r="69" spans="1:7">
      <c r="A69" s="431"/>
      <c r="B69" s="431"/>
      <c r="C69" s="181" t="s">
        <v>22</v>
      </c>
      <c r="D69" s="181" t="s">
        <v>93</v>
      </c>
      <c r="E69" s="182">
        <v>8500</v>
      </c>
      <c r="F69" s="181"/>
      <c r="G69" s="190">
        <v>8500</v>
      </c>
    </row>
    <row r="70" spans="1:7" ht="15">
      <c r="A70" s="432" t="s">
        <v>46</v>
      </c>
      <c r="B70" s="432"/>
      <c r="C70" s="432"/>
      <c r="D70" s="432"/>
      <c r="E70" s="180">
        <v>72186.41</v>
      </c>
      <c r="F70" s="179">
        <v>0</v>
      </c>
      <c r="G70" s="184">
        <v>72186.41</v>
      </c>
    </row>
    <row r="72" spans="1:7" ht="15">
      <c r="A72" s="432" t="s">
        <v>449</v>
      </c>
      <c r="B72" s="432"/>
      <c r="C72" s="432"/>
      <c r="D72" s="432"/>
      <c r="E72" s="432"/>
      <c r="F72" s="432"/>
      <c r="G72" s="432" t="s">
        <v>47</v>
      </c>
    </row>
    <row r="73" spans="1:7" ht="15">
      <c r="A73" s="179" t="s">
        <v>416</v>
      </c>
      <c r="B73" s="179" t="s">
        <v>357</v>
      </c>
      <c r="C73" s="179" t="s">
        <v>417</v>
      </c>
      <c r="D73" s="179" t="s">
        <v>3</v>
      </c>
      <c r="E73" s="179" t="s">
        <v>418</v>
      </c>
      <c r="F73" s="179" t="s">
        <v>6</v>
      </c>
      <c r="G73" s="432"/>
    </row>
    <row r="74" spans="1:7">
      <c r="A74" s="181" t="s">
        <v>183</v>
      </c>
      <c r="B74" s="181" t="s">
        <v>428</v>
      </c>
      <c r="C74" s="181" t="s">
        <v>14</v>
      </c>
      <c r="D74" s="181" t="s">
        <v>94</v>
      </c>
      <c r="E74" s="182">
        <v>2255.08</v>
      </c>
      <c r="F74" s="182"/>
      <c r="G74" s="190">
        <v>2255.08</v>
      </c>
    </row>
    <row r="75" spans="1:7">
      <c r="A75" s="181" t="s">
        <v>53</v>
      </c>
      <c r="B75" s="181" t="s">
        <v>450</v>
      </c>
      <c r="C75" s="181" t="s">
        <v>14</v>
      </c>
      <c r="D75" s="181" t="s">
        <v>451</v>
      </c>
      <c r="E75" s="182">
        <v>2255.08</v>
      </c>
      <c r="F75" s="182">
        <v>3522.39</v>
      </c>
      <c r="G75" s="190">
        <v>5777.4699999999993</v>
      </c>
    </row>
    <row r="76" spans="1:7">
      <c r="A76" s="181" t="s">
        <v>243</v>
      </c>
      <c r="B76" s="181" t="s">
        <v>452</v>
      </c>
      <c r="C76" s="181" t="s">
        <v>14</v>
      </c>
      <c r="D76" s="181" t="s">
        <v>96</v>
      </c>
      <c r="E76" s="182">
        <v>2255.08</v>
      </c>
      <c r="F76" s="182"/>
      <c r="G76" s="190">
        <v>2255.08</v>
      </c>
    </row>
    <row r="77" spans="1:7">
      <c r="A77" s="181" t="s">
        <v>272</v>
      </c>
      <c r="B77" s="181" t="s">
        <v>453</v>
      </c>
      <c r="C77" s="181" t="s">
        <v>14</v>
      </c>
      <c r="D77" s="181" t="s">
        <v>97</v>
      </c>
      <c r="E77" s="182">
        <v>2255.08</v>
      </c>
      <c r="F77" s="182">
        <v>3522.39</v>
      </c>
      <c r="G77" s="190">
        <v>5777.4699999999993</v>
      </c>
    </row>
    <row r="78" spans="1:7">
      <c r="A78" s="181" t="s">
        <v>100</v>
      </c>
      <c r="B78" s="181" t="s">
        <v>454</v>
      </c>
      <c r="C78" s="181" t="s">
        <v>14</v>
      </c>
      <c r="D78" s="181" t="s">
        <v>99</v>
      </c>
      <c r="E78" s="182">
        <v>2255.08</v>
      </c>
      <c r="F78" s="182">
        <v>3522.39</v>
      </c>
      <c r="G78" s="190">
        <v>5777.4699999999993</v>
      </c>
    </row>
    <row r="79" spans="1:7">
      <c r="A79" s="181" t="s">
        <v>102</v>
      </c>
      <c r="B79" s="181" t="s">
        <v>455</v>
      </c>
      <c r="C79" s="181" t="s">
        <v>9</v>
      </c>
      <c r="D79" s="181" t="s">
        <v>196</v>
      </c>
      <c r="E79" s="182">
        <v>2255.08</v>
      </c>
      <c r="F79" s="182">
        <v>3522.39</v>
      </c>
      <c r="G79" s="190">
        <v>5777.4699999999993</v>
      </c>
    </row>
    <row r="80" spans="1:7" ht="15">
      <c r="A80" s="432" t="s">
        <v>46</v>
      </c>
      <c r="B80" s="432"/>
      <c r="C80" s="432"/>
      <c r="D80" s="432"/>
      <c r="E80" s="180">
        <v>13530.48</v>
      </c>
      <c r="F80" s="188">
        <v>14089.56</v>
      </c>
      <c r="G80" s="184">
        <v>27620.04</v>
      </c>
    </row>
    <row r="82" spans="1:7" ht="15">
      <c r="A82" s="432" t="s">
        <v>456</v>
      </c>
      <c r="B82" s="432"/>
      <c r="C82" s="432"/>
      <c r="D82" s="432"/>
      <c r="E82" s="432"/>
      <c r="F82" s="432"/>
      <c r="G82" s="432" t="s">
        <v>47</v>
      </c>
    </row>
    <row r="83" spans="1:7" ht="15">
      <c r="A83" s="179" t="s">
        <v>416</v>
      </c>
      <c r="B83" s="179" t="s">
        <v>357</v>
      </c>
      <c r="C83" s="179" t="s">
        <v>417</v>
      </c>
      <c r="D83" s="179" t="s">
        <v>3</v>
      </c>
      <c r="E83" s="179" t="s">
        <v>418</v>
      </c>
      <c r="F83" s="179" t="s">
        <v>6</v>
      </c>
      <c r="G83" s="432"/>
    </row>
    <row r="84" spans="1:7">
      <c r="A84" s="429" t="s">
        <v>261</v>
      </c>
      <c r="B84" s="429" t="s">
        <v>457</v>
      </c>
      <c r="C84" s="181" t="s">
        <v>14</v>
      </c>
      <c r="D84" s="181" t="s">
        <v>24</v>
      </c>
      <c r="E84" s="182">
        <v>2255.08</v>
      </c>
      <c r="F84" s="185"/>
      <c r="G84" s="190">
        <v>2255.08</v>
      </c>
    </row>
    <row r="85" spans="1:7">
      <c r="A85" s="431"/>
      <c r="B85" s="431"/>
      <c r="C85" s="181" t="s">
        <v>14</v>
      </c>
      <c r="D85" s="181" t="s">
        <v>30</v>
      </c>
      <c r="E85" s="182">
        <v>2255.08</v>
      </c>
      <c r="F85" s="185"/>
      <c r="G85" s="190">
        <v>2255.08</v>
      </c>
    </row>
    <row r="86" spans="1:7">
      <c r="A86" s="181" t="s">
        <v>282</v>
      </c>
      <c r="B86" s="181" t="s">
        <v>429</v>
      </c>
      <c r="C86" s="181" t="s">
        <v>14</v>
      </c>
      <c r="D86" s="181" t="s">
        <v>216</v>
      </c>
      <c r="E86" s="182">
        <v>2255.08</v>
      </c>
      <c r="F86" s="185"/>
      <c r="G86" s="190">
        <v>2255.08</v>
      </c>
    </row>
    <row r="87" spans="1:7">
      <c r="A87" s="181" t="s">
        <v>249</v>
      </c>
      <c r="B87" s="181" t="s">
        <v>441</v>
      </c>
      <c r="C87" s="181" t="s">
        <v>14</v>
      </c>
      <c r="D87" s="181" t="s">
        <v>203</v>
      </c>
      <c r="E87" s="182">
        <v>2255.08</v>
      </c>
      <c r="F87" s="185"/>
      <c r="G87" s="190">
        <v>2255.08</v>
      </c>
    </row>
    <row r="88" spans="1:7">
      <c r="A88" s="181" t="s">
        <v>264</v>
      </c>
      <c r="B88" s="181" t="s">
        <v>446</v>
      </c>
      <c r="C88" s="181" t="s">
        <v>14</v>
      </c>
      <c r="D88" s="181" t="s">
        <v>43</v>
      </c>
      <c r="E88" s="182">
        <v>2255.08</v>
      </c>
      <c r="F88" s="185"/>
      <c r="G88" s="190">
        <v>2255.08</v>
      </c>
    </row>
    <row r="89" spans="1:7">
      <c r="A89" s="429" t="s">
        <v>268</v>
      </c>
      <c r="B89" s="429" t="s">
        <v>427</v>
      </c>
      <c r="C89" s="181" t="s">
        <v>27</v>
      </c>
      <c r="D89" s="181" t="s">
        <v>28</v>
      </c>
      <c r="E89" s="182">
        <v>8500</v>
      </c>
      <c r="F89" s="185"/>
      <c r="G89" s="190">
        <v>8500</v>
      </c>
    </row>
    <row r="90" spans="1:7">
      <c r="A90" s="430"/>
      <c r="B90" s="430"/>
      <c r="C90" s="181" t="s">
        <v>14</v>
      </c>
      <c r="D90" s="181" t="s">
        <v>202</v>
      </c>
      <c r="E90" s="182">
        <v>2255.08</v>
      </c>
      <c r="F90" s="185"/>
      <c r="G90" s="190">
        <v>2255.08</v>
      </c>
    </row>
    <row r="91" spans="1:7">
      <c r="A91" s="430"/>
      <c r="B91" s="430"/>
      <c r="C91" s="181" t="s">
        <v>26</v>
      </c>
      <c r="D91" s="181" t="s">
        <v>32</v>
      </c>
      <c r="E91" s="182">
        <v>2709.09</v>
      </c>
      <c r="F91" s="185"/>
      <c r="G91" s="190">
        <v>2709.09</v>
      </c>
    </row>
    <row r="92" spans="1:7">
      <c r="A92" s="430"/>
      <c r="B92" s="430"/>
      <c r="C92" s="181" t="s">
        <v>33</v>
      </c>
      <c r="D92" s="181" t="s">
        <v>34</v>
      </c>
      <c r="E92" s="182">
        <v>4014.33</v>
      </c>
      <c r="F92" s="185"/>
      <c r="G92" s="190">
        <v>4014.33</v>
      </c>
    </row>
    <row r="93" spans="1:7">
      <c r="A93" s="431"/>
      <c r="B93" s="431"/>
      <c r="C93" s="181" t="s">
        <v>33</v>
      </c>
      <c r="D93" s="181" t="s">
        <v>189</v>
      </c>
      <c r="E93" s="182">
        <v>4014.33</v>
      </c>
      <c r="F93" s="185"/>
      <c r="G93" s="190">
        <v>4014.33</v>
      </c>
    </row>
    <row r="94" spans="1:7">
      <c r="A94" s="429" t="s">
        <v>262</v>
      </c>
      <c r="B94" s="429" t="s">
        <v>458</v>
      </c>
      <c r="C94" s="181" t="s">
        <v>26</v>
      </c>
      <c r="D94" s="181" t="s">
        <v>221</v>
      </c>
      <c r="E94" s="182">
        <v>2709.09</v>
      </c>
      <c r="F94" s="185"/>
      <c r="G94" s="190">
        <v>2709.09</v>
      </c>
    </row>
    <row r="95" spans="1:7">
      <c r="A95" s="431"/>
      <c r="B95" s="431"/>
      <c r="C95" s="181" t="s">
        <v>14</v>
      </c>
      <c r="D95" s="181" t="s">
        <v>205</v>
      </c>
      <c r="E95" s="182">
        <v>2255.08</v>
      </c>
      <c r="F95" s="182"/>
      <c r="G95" s="190">
        <v>2255.08</v>
      </c>
    </row>
    <row r="96" spans="1:7">
      <c r="A96" s="181" t="s">
        <v>261</v>
      </c>
      <c r="B96" s="181" t="s">
        <v>457</v>
      </c>
      <c r="C96" s="181" t="s">
        <v>22</v>
      </c>
      <c r="D96" s="181" t="s">
        <v>39</v>
      </c>
      <c r="E96" s="182">
        <v>8500</v>
      </c>
      <c r="F96" s="182"/>
      <c r="G96" s="190">
        <v>8500</v>
      </c>
    </row>
    <row r="97" spans="1:7">
      <c r="A97" s="181" t="s">
        <v>183</v>
      </c>
      <c r="B97" s="181" t="s">
        <v>428</v>
      </c>
      <c r="C97" s="181" t="s">
        <v>108</v>
      </c>
      <c r="D97" s="181" t="s">
        <v>300</v>
      </c>
      <c r="E97" s="182">
        <v>8500</v>
      </c>
      <c r="F97" s="182">
        <v>3522.39</v>
      </c>
      <c r="G97" s="190">
        <v>12022.39</v>
      </c>
    </row>
    <row r="98" spans="1:7">
      <c r="A98" s="181" t="s">
        <v>259</v>
      </c>
      <c r="B98" s="181" t="s">
        <v>425</v>
      </c>
      <c r="C98" s="181" t="s">
        <v>22</v>
      </c>
      <c r="D98" s="181" t="s">
        <v>41</v>
      </c>
      <c r="E98" s="182">
        <v>8500</v>
      </c>
      <c r="F98" s="182"/>
      <c r="G98" s="190">
        <v>8500</v>
      </c>
    </row>
    <row r="99" spans="1:7">
      <c r="A99" s="181" t="s">
        <v>195</v>
      </c>
      <c r="B99" s="181" t="s">
        <v>459</v>
      </c>
      <c r="C99" s="181" t="s">
        <v>22</v>
      </c>
      <c r="D99" s="181" t="s">
        <v>42</v>
      </c>
      <c r="E99" s="182">
        <v>8500</v>
      </c>
      <c r="F99" s="182"/>
      <c r="G99" s="190">
        <v>8500</v>
      </c>
    </row>
    <row r="100" spans="1:7">
      <c r="A100" s="181" t="s">
        <v>37</v>
      </c>
      <c r="B100" s="181" t="s">
        <v>424</v>
      </c>
      <c r="C100" s="181" t="s">
        <v>33</v>
      </c>
      <c r="D100" s="181" t="s">
        <v>36</v>
      </c>
      <c r="E100" s="182">
        <v>4014.33</v>
      </c>
      <c r="F100" s="182"/>
      <c r="G100" s="190">
        <v>4014.33</v>
      </c>
    </row>
    <row r="101" spans="1:7" ht="15">
      <c r="A101" s="432" t="s">
        <v>46</v>
      </c>
      <c r="B101" s="432"/>
      <c r="C101" s="432"/>
      <c r="D101" s="432"/>
      <c r="E101" s="180">
        <v>75746.73000000001</v>
      </c>
      <c r="F101" s="184">
        <v>3522.39</v>
      </c>
      <c r="G101" s="184">
        <v>79269.12000000001</v>
      </c>
    </row>
    <row r="103" spans="1:7" ht="15">
      <c r="A103" s="432" t="s">
        <v>460</v>
      </c>
      <c r="B103" s="432"/>
      <c r="C103" s="432"/>
      <c r="D103" s="432"/>
      <c r="E103" s="432"/>
      <c r="F103" s="432"/>
      <c r="G103" s="432" t="s">
        <v>47</v>
      </c>
    </row>
    <row r="104" spans="1:7" ht="15">
      <c r="A104" s="179" t="s">
        <v>416</v>
      </c>
      <c r="B104" s="179" t="s">
        <v>357</v>
      </c>
      <c r="C104" s="179" t="s">
        <v>417</v>
      </c>
      <c r="D104" s="179" t="s">
        <v>3</v>
      </c>
      <c r="E104" s="179" t="s">
        <v>418</v>
      </c>
      <c r="F104" s="179" t="s">
        <v>6</v>
      </c>
      <c r="G104" s="432"/>
    </row>
    <row r="105" spans="1:7">
      <c r="A105" s="181" t="s">
        <v>268</v>
      </c>
      <c r="B105" s="181" t="s">
        <v>427</v>
      </c>
      <c r="C105" s="181" t="s">
        <v>14</v>
      </c>
      <c r="D105" s="181" t="s">
        <v>126</v>
      </c>
      <c r="E105" s="182">
        <v>2255.08</v>
      </c>
      <c r="F105" s="182">
        <v>3522.39</v>
      </c>
      <c r="G105" s="189"/>
    </row>
    <row r="106" spans="1:7">
      <c r="A106" s="429" t="s">
        <v>273</v>
      </c>
      <c r="B106" s="429" t="s">
        <v>461</v>
      </c>
      <c r="C106" s="181" t="s">
        <v>22</v>
      </c>
      <c r="D106" s="181" t="s">
        <v>122</v>
      </c>
      <c r="E106" s="182">
        <v>8500</v>
      </c>
      <c r="F106" s="182" t="s">
        <v>10</v>
      </c>
      <c r="G106" s="189"/>
    </row>
    <row r="107" spans="1:7">
      <c r="A107" s="431"/>
      <c r="B107" s="431"/>
      <c r="C107" s="181" t="s">
        <v>14</v>
      </c>
      <c r="D107" s="181" t="s">
        <v>124</v>
      </c>
      <c r="E107" s="182">
        <v>2255.08</v>
      </c>
      <c r="F107" s="182">
        <v>3522.39</v>
      </c>
      <c r="G107" s="189"/>
    </row>
    <row r="108" spans="1:7">
      <c r="A108" s="429" t="s">
        <v>233</v>
      </c>
      <c r="B108" s="429" t="s">
        <v>462</v>
      </c>
      <c r="C108" s="181" t="s">
        <v>14</v>
      </c>
      <c r="D108" s="181" t="s">
        <v>209</v>
      </c>
      <c r="E108" s="182">
        <v>2255.08</v>
      </c>
      <c r="F108" s="182"/>
      <c r="G108" s="189"/>
    </row>
    <row r="109" spans="1:7">
      <c r="A109" s="430"/>
      <c r="B109" s="430"/>
      <c r="C109" s="181" t="s">
        <v>14</v>
      </c>
      <c r="D109" s="181" t="s">
        <v>208</v>
      </c>
      <c r="E109" s="182">
        <v>2255.08</v>
      </c>
      <c r="F109" s="182"/>
      <c r="G109" s="189"/>
    </row>
    <row r="110" spans="1:7">
      <c r="A110" s="431"/>
      <c r="B110" s="431"/>
      <c r="C110" s="181" t="s">
        <v>22</v>
      </c>
      <c r="D110" s="181" t="s">
        <v>131</v>
      </c>
      <c r="E110" s="182">
        <v>8500</v>
      </c>
      <c r="F110" s="182"/>
      <c r="G110" s="189"/>
    </row>
    <row r="111" spans="1:7">
      <c r="A111" s="181" t="s">
        <v>229</v>
      </c>
      <c r="B111" s="181" t="s">
        <v>463</v>
      </c>
      <c r="C111" s="181" t="s">
        <v>14</v>
      </c>
      <c r="D111" s="181" t="s">
        <v>207</v>
      </c>
      <c r="E111" s="182">
        <v>2255.08</v>
      </c>
      <c r="F111" s="182"/>
      <c r="G111" s="189"/>
    </row>
    <row r="112" spans="1:7">
      <c r="A112" s="181" t="s">
        <v>232</v>
      </c>
      <c r="B112" s="181" t="s">
        <v>464</v>
      </c>
      <c r="C112" s="181" t="s">
        <v>79</v>
      </c>
      <c r="D112" s="181" t="s">
        <v>121</v>
      </c>
      <c r="E112" s="182">
        <v>8500</v>
      </c>
      <c r="F112" s="182"/>
      <c r="G112" s="189"/>
    </row>
    <row r="113" spans="1:7">
      <c r="A113" s="429" t="s">
        <v>259</v>
      </c>
      <c r="B113" s="429" t="s">
        <v>425</v>
      </c>
      <c r="C113" s="181" t="s">
        <v>22</v>
      </c>
      <c r="D113" s="181" t="s">
        <v>120</v>
      </c>
      <c r="E113" s="182">
        <v>8500</v>
      </c>
      <c r="F113" s="182"/>
      <c r="G113" s="189"/>
    </row>
    <row r="114" spans="1:7">
      <c r="A114" s="431"/>
      <c r="B114" s="431"/>
      <c r="C114" s="181" t="s">
        <v>14</v>
      </c>
      <c r="D114" s="181" t="s">
        <v>128</v>
      </c>
      <c r="E114" s="182">
        <v>2255.08</v>
      </c>
      <c r="F114" s="182"/>
      <c r="G114" s="189"/>
    </row>
    <row r="115" spans="1:7">
      <c r="A115" s="181" t="s">
        <v>195</v>
      </c>
      <c r="B115" s="181" t="s">
        <v>459</v>
      </c>
      <c r="C115" s="181" t="s">
        <v>22</v>
      </c>
      <c r="D115" s="181" t="s">
        <v>118</v>
      </c>
      <c r="E115" s="182">
        <v>8500</v>
      </c>
      <c r="F115" s="182"/>
      <c r="G115" s="189"/>
    </row>
    <row r="116" spans="1:7">
      <c r="A116" s="181" t="s">
        <v>123</v>
      </c>
      <c r="B116" s="181" t="s">
        <v>433</v>
      </c>
      <c r="C116" s="181" t="s">
        <v>14</v>
      </c>
      <c r="D116" s="181" t="s">
        <v>206</v>
      </c>
      <c r="E116" s="182">
        <v>2255.08</v>
      </c>
      <c r="F116" s="182"/>
      <c r="G116" s="189"/>
    </row>
    <row r="117" spans="1:7">
      <c r="A117" s="181" t="s">
        <v>287</v>
      </c>
      <c r="B117" s="181" t="s">
        <v>465</v>
      </c>
      <c r="C117" s="181" t="s">
        <v>26</v>
      </c>
      <c r="D117" s="181" t="s">
        <v>129</v>
      </c>
      <c r="E117" s="182">
        <v>2709.09</v>
      </c>
      <c r="F117" s="182">
        <v>3522.39</v>
      </c>
      <c r="G117" s="189"/>
    </row>
    <row r="118" spans="1:7">
      <c r="A118" s="181" t="s">
        <v>100</v>
      </c>
      <c r="B118" s="181" t="s">
        <v>454</v>
      </c>
      <c r="C118" s="181" t="s">
        <v>26</v>
      </c>
      <c r="D118" s="181" t="s">
        <v>212</v>
      </c>
      <c r="E118" s="182">
        <v>2709.09</v>
      </c>
      <c r="F118" s="182">
        <v>3522.39</v>
      </c>
      <c r="G118" s="189"/>
    </row>
    <row r="119" spans="1:7">
      <c r="A119" s="181" t="s">
        <v>246</v>
      </c>
      <c r="B119" s="181" t="s">
        <v>466</v>
      </c>
      <c r="C119" s="181" t="s">
        <v>79</v>
      </c>
      <c r="D119" s="181" t="s">
        <v>193</v>
      </c>
      <c r="E119" s="182">
        <v>8500</v>
      </c>
      <c r="F119" s="182"/>
      <c r="G119" s="189"/>
    </row>
    <row r="120" spans="1:7">
      <c r="A120" s="181" t="s">
        <v>423</v>
      </c>
      <c r="B120" s="181" t="s">
        <v>467</v>
      </c>
      <c r="C120" s="181" t="s">
        <v>22</v>
      </c>
      <c r="D120" s="181" t="s">
        <v>119</v>
      </c>
      <c r="E120" s="182">
        <v>8500</v>
      </c>
      <c r="F120" s="182">
        <v>3522.39</v>
      </c>
      <c r="G120" s="189"/>
    </row>
    <row r="121" spans="1:7" ht="15">
      <c r="A121" s="432" t="s">
        <v>46</v>
      </c>
      <c r="B121" s="432"/>
      <c r="C121" s="432"/>
      <c r="D121" s="432"/>
      <c r="E121" s="180">
        <v>80703.740000000005</v>
      </c>
      <c r="F121" s="184">
        <v>17611.95</v>
      </c>
      <c r="G121" s="184">
        <v>98315.69</v>
      </c>
    </row>
    <row r="123" spans="1:7" ht="15">
      <c r="A123" s="432" t="s">
        <v>468</v>
      </c>
      <c r="B123" s="432"/>
      <c r="C123" s="432"/>
      <c r="D123" s="432"/>
      <c r="E123" s="432"/>
      <c r="F123" s="432"/>
      <c r="G123" s="432" t="s">
        <v>47</v>
      </c>
    </row>
    <row r="124" spans="1:7" ht="15">
      <c r="A124" s="179" t="s">
        <v>416</v>
      </c>
      <c r="B124" s="179" t="s">
        <v>357</v>
      </c>
      <c r="C124" s="179" t="s">
        <v>417</v>
      </c>
      <c r="D124" s="179" t="s">
        <v>3</v>
      </c>
      <c r="E124" s="179" t="s">
        <v>418</v>
      </c>
      <c r="F124" s="179" t="s">
        <v>6</v>
      </c>
      <c r="G124" s="432"/>
    </row>
    <row r="125" spans="1:7">
      <c r="A125" s="181" t="s">
        <v>469</v>
      </c>
      <c r="B125" s="181" t="s">
        <v>470</v>
      </c>
      <c r="C125" s="181" t="s">
        <v>18</v>
      </c>
      <c r="D125" s="181" t="s">
        <v>159</v>
      </c>
      <c r="E125" s="182">
        <v>1112</v>
      </c>
      <c r="F125" s="181"/>
      <c r="G125" s="190">
        <v>1112</v>
      </c>
    </row>
    <row r="126" spans="1:7">
      <c r="A126" s="429" t="s">
        <v>261</v>
      </c>
      <c r="B126" s="429" t="s">
        <v>457</v>
      </c>
      <c r="C126" s="181" t="s">
        <v>18</v>
      </c>
      <c r="D126" s="181" t="s">
        <v>164</v>
      </c>
      <c r="E126" s="182">
        <v>1112</v>
      </c>
      <c r="F126" s="181"/>
      <c r="G126" s="190">
        <v>1112</v>
      </c>
    </row>
    <row r="127" spans="1:7">
      <c r="A127" s="430"/>
      <c r="B127" s="430"/>
      <c r="C127" s="181" t="s">
        <v>18</v>
      </c>
      <c r="D127" s="181" t="s">
        <v>166</v>
      </c>
      <c r="E127" s="182">
        <v>1112</v>
      </c>
      <c r="F127" s="181"/>
      <c r="G127" s="190">
        <v>1112</v>
      </c>
    </row>
    <row r="128" spans="1:7">
      <c r="A128" s="431"/>
      <c r="B128" s="431"/>
      <c r="C128" s="181" t="s">
        <v>18</v>
      </c>
      <c r="D128" s="181" t="s">
        <v>167</v>
      </c>
      <c r="E128" s="182">
        <v>1112</v>
      </c>
      <c r="F128" s="181"/>
      <c r="G128" s="190">
        <v>1112</v>
      </c>
    </row>
    <row r="129" spans="1:7">
      <c r="A129" s="429" t="s">
        <v>264</v>
      </c>
      <c r="B129" s="429" t="s">
        <v>446</v>
      </c>
      <c r="C129" s="181" t="s">
        <v>18</v>
      </c>
      <c r="D129" s="181" t="s">
        <v>150</v>
      </c>
      <c r="E129" s="182">
        <v>1112</v>
      </c>
      <c r="F129" s="181"/>
      <c r="G129" s="190">
        <v>1112</v>
      </c>
    </row>
    <row r="130" spans="1:7">
      <c r="A130" s="430"/>
      <c r="B130" s="430"/>
      <c r="C130" s="181" t="s">
        <v>18</v>
      </c>
      <c r="D130" s="181" t="s">
        <v>151</v>
      </c>
      <c r="E130" s="182">
        <v>1112</v>
      </c>
      <c r="F130" s="181"/>
      <c r="G130" s="190">
        <v>1112</v>
      </c>
    </row>
    <row r="131" spans="1:7">
      <c r="A131" s="430"/>
      <c r="B131" s="430"/>
      <c r="C131" s="181" t="s">
        <v>18</v>
      </c>
      <c r="D131" s="181" t="s">
        <v>152</v>
      </c>
      <c r="E131" s="182">
        <v>1112</v>
      </c>
      <c r="F131" s="181"/>
      <c r="G131" s="190">
        <v>1112</v>
      </c>
    </row>
    <row r="132" spans="1:7">
      <c r="A132" s="430"/>
      <c r="B132" s="430"/>
      <c r="C132" s="181" t="s">
        <v>18</v>
      </c>
      <c r="D132" s="181" t="s">
        <v>153</v>
      </c>
      <c r="E132" s="182">
        <v>1112</v>
      </c>
      <c r="F132" s="181"/>
      <c r="G132" s="190">
        <v>1112</v>
      </c>
    </row>
    <row r="133" spans="1:7">
      <c r="A133" s="430"/>
      <c r="B133" s="430"/>
      <c r="C133" s="181" t="s">
        <v>18</v>
      </c>
      <c r="D133" s="181" t="s">
        <v>154</v>
      </c>
      <c r="E133" s="182">
        <v>1112</v>
      </c>
      <c r="F133" s="181"/>
      <c r="G133" s="190">
        <v>1112</v>
      </c>
    </row>
    <row r="134" spans="1:7">
      <c r="A134" s="430"/>
      <c r="B134" s="430"/>
      <c r="C134" s="181" t="s">
        <v>18</v>
      </c>
      <c r="D134" s="181" t="s">
        <v>155</v>
      </c>
      <c r="E134" s="182">
        <v>1112</v>
      </c>
      <c r="F134" s="181"/>
      <c r="G134" s="190">
        <v>1112</v>
      </c>
    </row>
    <row r="135" spans="1:7">
      <c r="A135" s="430"/>
      <c r="B135" s="430"/>
      <c r="C135" s="181" t="s">
        <v>18</v>
      </c>
      <c r="D135" s="181" t="s">
        <v>156</v>
      </c>
      <c r="E135" s="182">
        <v>1112</v>
      </c>
      <c r="F135" s="181"/>
      <c r="G135" s="190">
        <v>1112</v>
      </c>
    </row>
    <row r="136" spans="1:7">
      <c r="A136" s="430"/>
      <c r="B136" s="430"/>
      <c r="C136" s="181" t="s">
        <v>18</v>
      </c>
      <c r="D136" s="181" t="s">
        <v>157</v>
      </c>
      <c r="E136" s="182">
        <v>1112</v>
      </c>
      <c r="F136" s="181"/>
      <c r="G136" s="190">
        <v>1112</v>
      </c>
    </row>
    <row r="137" spans="1:7">
      <c r="A137" s="430"/>
      <c r="B137" s="430"/>
      <c r="C137" s="181" t="s">
        <v>18</v>
      </c>
      <c r="D137" s="181" t="s">
        <v>158</v>
      </c>
      <c r="E137" s="182">
        <v>1112</v>
      </c>
      <c r="F137" s="181"/>
      <c r="G137" s="190">
        <v>1112</v>
      </c>
    </row>
    <row r="138" spans="1:7">
      <c r="A138" s="430"/>
      <c r="B138" s="430"/>
      <c r="C138" s="181" t="s">
        <v>18</v>
      </c>
      <c r="D138" s="181" t="s">
        <v>160</v>
      </c>
      <c r="E138" s="182">
        <v>1112</v>
      </c>
      <c r="F138" s="181"/>
      <c r="G138" s="190">
        <v>1112</v>
      </c>
    </row>
    <row r="139" spans="1:7">
      <c r="A139" s="430"/>
      <c r="B139" s="430"/>
      <c r="C139" s="181" t="s">
        <v>18</v>
      </c>
      <c r="D139" s="181" t="s">
        <v>161</v>
      </c>
      <c r="E139" s="182">
        <v>1112</v>
      </c>
      <c r="F139" s="181"/>
      <c r="G139" s="190">
        <v>1112</v>
      </c>
    </row>
    <row r="140" spans="1:7">
      <c r="A140" s="431"/>
      <c r="B140" s="431"/>
      <c r="C140" s="181" t="s">
        <v>18</v>
      </c>
      <c r="D140" s="181" t="s">
        <v>162</v>
      </c>
      <c r="E140" s="182">
        <v>1112</v>
      </c>
      <c r="F140" s="181"/>
      <c r="G140" s="190">
        <v>1112</v>
      </c>
    </row>
    <row r="141" spans="1:7">
      <c r="A141" s="429" t="s">
        <v>268</v>
      </c>
      <c r="B141" s="429" t="s">
        <v>427</v>
      </c>
      <c r="C141" s="181" t="s">
        <v>18</v>
      </c>
      <c r="D141" s="181" t="s">
        <v>140</v>
      </c>
      <c r="E141" s="182">
        <v>1112</v>
      </c>
      <c r="F141" s="182"/>
      <c r="G141" s="190">
        <v>1112</v>
      </c>
    </row>
    <row r="142" spans="1:7">
      <c r="A142" s="430"/>
      <c r="B142" s="430"/>
      <c r="C142" s="181" t="s">
        <v>18</v>
      </c>
      <c r="D142" s="181" t="s">
        <v>141</v>
      </c>
      <c r="E142" s="182">
        <v>1112</v>
      </c>
      <c r="F142" s="182"/>
      <c r="G142" s="190">
        <v>1112</v>
      </c>
    </row>
    <row r="143" spans="1:7">
      <c r="A143" s="430"/>
      <c r="B143" s="430"/>
      <c r="C143" s="181" t="s">
        <v>18</v>
      </c>
      <c r="D143" s="181" t="s">
        <v>142</v>
      </c>
      <c r="E143" s="182">
        <v>1112</v>
      </c>
      <c r="F143" s="182"/>
      <c r="G143" s="190">
        <v>1112</v>
      </c>
    </row>
    <row r="144" spans="1:7">
      <c r="A144" s="430"/>
      <c r="B144" s="430"/>
      <c r="C144" s="181" t="s">
        <v>18</v>
      </c>
      <c r="D144" s="181" t="s">
        <v>143</v>
      </c>
      <c r="E144" s="182">
        <v>1112</v>
      </c>
      <c r="F144" s="182"/>
      <c r="G144" s="190">
        <v>1112</v>
      </c>
    </row>
    <row r="145" spans="1:7">
      <c r="A145" s="430"/>
      <c r="B145" s="430"/>
      <c r="C145" s="181" t="s">
        <v>18</v>
      </c>
      <c r="D145" s="181" t="s">
        <v>144</v>
      </c>
      <c r="E145" s="182">
        <v>1112</v>
      </c>
      <c r="F145" s="182"/>
      <c r="G145" s="190">
        <v>1112</v>
      </c>
    </row>
    <row r="146" spans="1:7">
      <c r="A146" s="430"/>
      <c r="B146" s="430"/>
      <c r="C146" s="181" t="s">
        <v>18</v>
      </c>
      <c r="D146" s="181" t="s">
        <v>145</v>
      </c>
      <c r="E146" s="182">
        <v>1112</v>
      </c>
      <c r="F146" s="182"/>
      <c r="G146" s="190">
        <v>1112</v>
      </c>
    </row>
    <row r="147" spans="1:7">
      <c r="A147" s="430"/>
      <c r="B147" s="430"/>
      <c r="C147" s="181" t="s">
        <v>18</v>
      </c>
      <c r="D147" s="181" t="s">
        <v>146</v>
      </c>
      <c r="E147" s="182">
        <v>1112</v>
      </c>
      <c r="F147" s="182"/>
      <c r="G147" s="190">
        <v>1112</v>
      </c>
    </row>
    <row r="148" spans="1:7">
      <c r="A148" s="430"/>
      <c r="B148" s="430"/>
      <c r="C148" s="181" t="s">
        <v>18</v>
      </c>
      <c r="D148" s="181" t="s">
        <v>147</v>
      </c>
      <c r="E148" s="182">
        <v>1112</v>
      </c>
      <c r="F148" s="182"/>
      <c r="G148" s="190">
        <v>1112</v>
      </c>
    </row>
    <row r="149" spans="1:7">
      <c r="A149" s="430"/>
      <c r="B149" s="430"/>
      <c r="C149" s="181" t="s">
        <v>18</v>
      </c>
      <c r="D149" s="181" t="s">
        <v>148</v>
      </c>
      <c r="E149" s="182">
        <v>1112</v>
      </c>
      <c r="F149" s="182"/>
      <c r="G149" s="190">
        <v>1112</v>
      </c>
    </row>
    <row r="150" spans="1:7">
      <c r="A150" s="431"/>
      <c r="B150" s="431"/>
      <c r="C150" s="181" t="s">
        <v>18</v>
      </c>
      <c r="D150" s="181" t="s">
        <v>149</v>
      </c>
      <c r="E150" s="182">
        <v>1112</v>
      </c>
      <c r="F150" s="182"/>
      <c r="G150" s="190">
        <v>1112</v>
      </c>
    </row>
    <row r="151" spans="1:7">
      <c r="A151" s="429" t="s">
        <v>273</v>
      </c>
      <c r="B151" s="429" t="s">
        <v>448</v>
      </c>
      <c r="C151" s="181" t="s">
        <v>26</v>
      </c>
      <c r="D151" s="181" t="s">
        <v>303</v>
      </c>
      <c r="E151" s="182">
        <v>2709.09</v>
      </c>
      <c r="F151" s="182"/>
      <c r="G151" s="190">
        <v>2709.09</v>
      </c>
    </row>
    <row r="152" spans="1:7">
      <c r="A152" s="430"/>
      <c r="B152" s="430"/>
      <c r="C152" s="181" t="s">
        <v>18</v>
      </c>
      <c r="D152" s="181" t="s">
        <v>137</v>
      </c>
      <c r="E152" s="182">
        <v>1112</v>
      </c>
      <c r="F152" s="182"/>
      <c r="G152" s="190">
        <v>1112</v>
      </c>
    </row>
    <row r="153" spans="1:7">
      <c r="A153" s="431"/>
      <c r="B153" s="431"/>
      <c r="C153" s="181" t="s">
        <v>18</v>
      </c>
      <c r="D153" s="181" t="s">
        <v>139</v>
      </c>
      <c r="E153" s="182">
        <v>1112</v>
      </c>
      <c r="F153" s="182"/>
      <c r="G153" s="190">
        <v>1112</v>
      </c>
    </row>
    <row r="154" spans="1:7">
      <c r="A154" s="429" t="s">
        <v>262</v>
      </c>
      <c r="B154" s="429" t="s">
        <v>458</v>
      </c>
      <c r="C154" s="181" t="s">
        <v>18</v>
      </c>
      <c r="D154" s="181" t="s">
        <v>163</v>
      </c>
      <c r="E154" s="182">
        <v>1112</v>
      </c>
      <c r="F154" s="182"/>
      <c r="G154" s="190">
        <v>1112</v>
      </c>
    </row>
    <row r="155" spans="1:7">
      <c r="A155" s="430"/>
      <c r="B155" s="430"/>
      <c r="C155" s="181" t="s">
        <v>18</v>
      </c>
      <c r="D155" s="181" t="s">
        <v>165</v>
      </c>
      <c r="E155" s="182">
        <v>1112</v>
      </c>
      <c r="F155" s="182"/>
      <c r="G155" s="190">
        <v>1112</v>
      </c>
    </row>
    <row r="156" spans="1:7">
      <c r="A156" s="430"/>
      <c r="B156" s="430"/>
      <c r="C156" s="181" t="s">
        <v>18</v>
      </c>
      <c r="D156" s="181" t="s">
        <v>168</v>
      </c>
      <c r="E156" s="182">
        <v>1112</v>
      </c>
      <c r="F156" s="182"/>
      <c r="G156" s="190">
        <v>1112</v>
      </c>
    </row>
    <row r="157" spans="1:7">
      <c r="A157" s="430"/>
      <c r="B157" s="430"/>
      <c r="C157" s="181" t="s">
        <v>18</v>
      </c>
      <c r="D157" s="181" t="s">
        <v>169</v>
      </c>
      <c r="E157" s="182">
        <v>1112</v>
      </c>
      <c r="F157" s="182"/>
      <c r="G157" s="190">
        <v>1112</v>
      </c>
    </row>
    <row r="158" spans="1:7">
      <c r="A158" s="430"/>
      <c r="B158" s="430"/>
      <c r="C158" s="181" t="s">
        <v>18</v>
      </c>
      <c r="D158" s="181" t="s">
        <v>170</v>
      </c>
      <c r="E158" s="182">
        <v>1112</v>
      </c>
      <c r="F158" s="182"/>
      <c r="G158" s="190">
        <v>1112</v>
      </c>
    </row>
    <row r="159" spans="1:7">
      <c r="A159" s="431"/>
      <c r="B159" s="430"/>
      <c r="C159" s="181" t="s">
        <v>18</v>
      </c>
      <c r="D159" s="181" t="s">
        <v>171</v>
      </c>
      <c r="E159" s="182">
        <v>1112</v>
      </c>
      <c r="F159" s="182"/>
      <c r="G159" s="190">
        <v>1112</v>
      </c>
    </row>
    <row r="160" spans="1:7">
      <c r="A160" s="429" t="s">
        <v>244</v>
      </c>
      <c r="B160" s="429" t="s">
        <v>471</v>
      </c>
      <c r="C160" s="181" t="s">
        <v>18</v>
      </c>
      <c r="D160" s="181" t="s">
        <v>132</v>
      </c>
      <c r="E160" s="182">
        <v>1112</v>
      </c>
      <c r="F160" s="182"/>
      <c r="G160" s="190">
        <v>1112</v>
      </c>
    </row>
    <row r="161" spans="1:7">
      <c r="A161" s="430"/>
      <c r="B161" s="430"/>
      <c r="C161" s="181" t="s">
        <v>18</v>
      </c>
      <c r="D161" s="181" t="s">
        <v>133</v>
      </c>
      <c r="E161" s="182">
        <v>1112</v>
      </c>
      <c r="F161" s="182"/>
      <c r="G161" s="190">
        <v>1112</v>
      </c>
    </row>
    <row r="162" spans="1:7">
      <c r="A162" s="431"/>
      <c r="B162" s="431"/>
      <c r="C162" s="181" t="s">
        <v>18</v>
      </c>
      <c r="D162" s="181" t="s">
        <v>172</v>
      </c>
      <c r="E162" s="182">
        <v>1112</v>
      </c>
      <c r="F162" s="182"/>
      <c r="G162" s="190">
        <v>1112</v>
      </c>
    </row>
    <row r="163" spans="1:7">
      <c r="A163" s="429" t="s">
        <v>233</v>
      </c>
      <c r="B163" s="429" t="s">
        <v>472</v>
      </c>
      <c r="C163" s="181" t="s">
        <v>18</v>
      </c>
      <c r="D163" s="181" t="s">
        <v>134</v>
      </c>
      <c r="E163" s="182">
        <v>1112</v>
      </c>
      <c r="F163" s="182"/>
      <c r="G163" s="190">
        <v>1112</v>
      </c>
    </row>
    <row r="164" spans="1:7">
      <c r="A164" s="430"/>
      <c r="B164" s="430"/>
      <c r="C164" s="181" t="s">
        <v>18</v>
      </c>
      <c r="D164" s="181" t="s">
        <v>135</v>
      </c>
      <c r="E164" s="182">
        <v>1112</v>
      </c>
      <c r="F164" s="182"/>
      <c r="G164" s="190">
        <v>1112</v>
      </c>
    </row>
    <row r="165" spans="1:7">
      <c r="A165" s="430"/>
      <c r="B165" s="430"/>
      <c r="C165" s="181" t="s">
        <v>18</v>
      </c>
      <c r="D165" s="181" t="s">
        <v>136</v>
      </c>
      <c r="E165" s="182">
        <v>1112</v>
      </c>
      <c r="F165" s="182"/>
      <c r="G165" s="190">
        <v>1112</v>
      </c>
    </row>
    <row r="166" spans="1:7">
      <c r="A166" s="431"/>
      <c r="B166" s="431"/>
      <c r="C166" s="181" t="s">
        <v>14</v>
      </c>
      <c r="D166" s="181" t="s">
        <v>201</v>
      </c>
      <c r="E166" s="182">
        <v>2255.08</v>
      </c>
      <c r="F166" s="182"/>
      <c r="G166" s="190">
        <v>2255.08</v>
      </c>
    </row>
    <row r="167" spans="1:7">
      <c r="A167" s="183" t="s">
        <v>229</v>
      </c>
      <c r="B167" s="181" t="s">
        <v>463</v>
      </c>
      <c r="C167" s="181" t="s">
        <v>18</v>
      </c>
      <c r="D167" s="181" t="s">
        <v>138</v>
      </c>
      <c r="E167" s="182">
        <v>1112</v>
      </c>
      <c r="F167" s="182"/>
      <c r="G167" s="190">
        <v>1112</v>
      </c>
    </row>
    <row r="168" spans="1:7">
      <c r="A168" s="183" t="s">
        <v>80</v>
      </c>
      <c r="B168" s="181" t="s">
        <v>473</v>
      </c>
      <c r="C168" s="181" t="s">
        <v>79</v>
      </c>
      <c r="D168" s="181" t="s">
        <v>192</v>
      </c>
      <c r="E168" s="182">
        <v>8500</v>
      </c>
      <c r="F168" s="182"/>
      <c r="G168" s="190">
        <v>8500</v>
      </c>
    </row>
    <row r="169" spans="1:7">
      <c r="A169" s="183" t="s">
        <v>474</v>
      </c>
      <c r="B169" s="181" t="s">
        <v>475</v>
      </c>
      <c r="C169" s="181" t="s">
        <v>33</v>
      </c>
      <c r="D169" s="181" t="s">
        <v>200</v>
      </c>
      <c r="E169" s="182">
        <v>4014.33</v>
      </c>
      <c r="F169" s="182"/>
      <c r="G169" s="190">
        <v>4014.33</v>
      </c>
    </row>
    <row r="170" spans="1:7">
      <c r="A170" s="183" t="s">
        <v>123</v>
      </c>
      <c r="B170" s="181" t="s">
        <v>433</v>
      </c>
      <c r="C170" s="181" t="s">
        <v>26</v>
      </c>
      <c r="D170" s="181" t="s">
        <v>476</v>
      </c>
      <c r="E170" s="182">
        <v>2709.09</v>
      </c>
      <c r="F170" s="182"/>
      <c r="G170" s="190">
        <v>2709.09</v>
      </c>
    </row>
    <row r="171" spans="1:7">
      <c r="A171" s="183" t="s">
        <v>184</v>
      </c>
      <c r="B171" s="181" t="s">
        <v>477</v>
      </c>
      <c r="C171" s="181" t="s">
        <v>14</v>
      </c>
      <c r="D171" s="181" t="s">
        <v>281</v>
      </c>
      <c r="E171" s="182">
        <v>2255.08</v>
      </c>
      <c r="F171" s="182"/>
      <c r="G171" s="190">
        <v>2255.08</v>
      </c>
    </row>
    <row r="172" spans="1:7">
      <c r="A172" s="429" t="s">
        <v>82</v>
      </c>
      <c r="B172" s="429" t="s">
        <v>478</v>
      </c>
      <c r="C172" s="181" t="s">
        <v>14</v>
      </c>
      <c r="D172" s="181" t="s">
        <v>204</v>
      </c>
      <c r="E172" s="182">
        <v>2255.08</v>
      </c>
      <c r="F172" s="182"/>
      <c r="G172" s="190">
        <v>2255.08</v>
      </c>
    </row>
    <row r="173" spans="1:7">
      <c r="A173" s="431"/>
      <c r="B173" s="431"/>
      <c r="C173" s="181" t="s">
        <v>81</v>
      </c>
      <c r="D173" s="181" t="s">
        <v>211</v>
      </c>
      <c r="E173" s="182">
        <v>4014.33</v>
      </c>
      <c r="F173" s="182"/>
      <c r="G173" s="190">
        <v>4014.33</v>
      </c>
    </row>
    <row r="174" spans="1:7" ht="15">
      <c r="A174" s="432" t="s">
        <v>46</v>
      </c>
      <c r="B174" s="432"/>
      <c r="C174" s="432"/>
      <c r="D174" s="432"/>
      <c r="E174" s="180">
        <v>74304.08</v>
      </c>
      <c r="F174" s="184">
        <v>0</v>
      </c>
      <c r="G174" s="184">
        <v>74304.08</v>
      </c>
    </row>
  </sheetData>
  <mergeCells count="67">
    <mergeCell ref="G103:G104"/>
    <mergeCell ref="G123:G124"/>
    <mergeCell ref="G1:G2"/>
    <mergeCell ref="G14:G15"/>
    <mergeCell ref="G32:G33"/>
    <mergeCell ref="G37:G38"/>
    <mergeCell ref="G52:G53"/>
    <mergeCell ref="G72:G73"/>
    <mergeCell ref="G82:G83"/>
    <mergeCell ref="A35:D35"/>
    <mergeCell ref="A84:A85"/>
    <mergeCell ref="A52:F52"/>
    <mergeCell ref="A70:D70"/>
    <mergeCell ref="A56:A65"/>
    <mergeCell ref="B56:B65"/>
    <mergeCell ref="A68:A69"/>
    <mergeCell ref="B68:B69"/>
    <mergeCell ref="B94:B95"/>
    <mergeCell ref="A89:A93"/>
    <mergeCell ref="B84:B85"/>
    <mergeCell ref="B89:B93"/>
    <mergeCell ref="A37:F37"/>
    <mergeCell ref="A50:D50"/>
    <mergeCell ref="A39:A40"/>
    <mergeCell ref="B39:B40"/>
    <mergeCell ref="A1:F1"/>
    <mergeCell ref="A12:D12"/>
    <mergeCell ref="A14:F14"/>
    <mergeCell ref="A30:D30"/>
    <mergeCell ref="A17:A18"/>
    <mergeCell ref="A21:A26"/>
    <mergeCell ref="A28:A29"/>
    <mergeCell ref="B17:B18"/>
    <mergeCell ref="B21:B26"/>
    <mergeCell ref="B28:B29"/>
    <mergeCell ref="A32:F32"/>
    <mergeCell ref="B151:B153"/>
    <mergeCell ref="B154:B159"/>
    <mergeCell ref="A103:F103"/>
    <mergeCell ref="A121:D121"/>
    <mergeCell ref="A106:A107"/>
    <mergeCell ref="A108:A110"/>
    <mergeCell ref="A113:A114"/>
    <mergeCell ref="B113:B114"/>
    <mergeCell ref="B108:B110"/>
    <mergeCell ref="B106:B107"/>
    <mergeCell ref="A101:D101"/>
    <mergeCell ref="A72:F72"/>
    <mergeCell ref="A80:D80"/>
    <mergeCell ref="A82:F82"/>
    <mergeCell ref="A94:A95"/>
    <mergeCell ref="B160:B162"/>
    <mergeCell ref="B163:B166"/>
    <mergeCell ref="A123:F123"/>
    <mergeCell ref="A174:D174"/>
    <mergeCell ref="A126:A128"/>
    <mergeCell ref="A129:A140"/>
    <mergeCell ref="A141:A150"/>
    <mergeCell ref="A151:A153"/>
    <mergeCell ref="A154:A159"/>
    <mergeCell ref="A160:A162"/>
    <mergeCell ref="A163:A166"/>
    <mergeCell ref="A172:A173"/>
    <mergeCell ref="B126:B128"/>
    <mergeCell ref="B129:B140"/>
    <mergeCell ref="B141:B150"/>
    <mergeCell ref="B172:B17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FROTA_COMPLETA</vt:lpstr>
      <vt:lpstr>Planilha2</vt:lpstr>
      <vt:lpstr>GESTÃO DE VEICULOS (2)</vt:lpstr>
      <vt:lpstr>CONSUMO COMBUSTÍVEL</vt:lpstr>
      <vt:lpstr>Planilha1</vt:lpstr>
      <vt:lpstr>INFORMAÇAO D VEICULOS C CONDUTO</vt:lpstr>
      <vt:lpstr>EXCEDENTE</vt:lpstr>
      <vt:lpstr>VALORES POR LOCADORA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cp:lastPrinted>2024-01-30T18:17:51Z</cp:lastPrinted>
  <dcterms:created xsi:type="dcterms:W3CDTF">2022-09-30T11:40:18Z</dcterms:created>
  <dcterms:modified xsi:type="dcterms:W3CDTF">2024-05-02T12:29:26Z</dcterms:modified>
</cp:coreProperties>
</file>