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15" activeTab="0"/>
  </bookViews>
  <sheets>
    <sheet name="CASAL- CONTRATO nº 088.2020" sheetId="1" r:id="rId1"/>
  </sheets>
  <definedNames>
    <definedName name="_xlnm.Print_Area" localSheetId="0">'CASAL- CONTRATO nº 088.2020'!$A$1:$O$168</definedName>
  </definedNames>
  <calcPr fullCalcOnLoad="1"/>
</workbook>
</file>

<file path=xl/sharedStrings.xml><?xml version="1.0" encoding="utf-8"?>
<sst xmlns="http://schemas.openxmlformats.org/spreadsheetml/2006/main" count="208" uniqueCount="106">
  <si>
    <t>CAPITAL (MACEIÓ)</t>
  </si>
  <si>
    <t>PRÉDIO SEDE - SULOS</t>
  </si>
  <si>
    <t>Qtde. Horas</t>
  </si>
  <si>
    <t>Tipo de Posto</t>
  </si>
  <si>
    <t>Qtde.</t>
  </si>
  <si>
    <t>Valor Mensal Unitário do Posto</t>
  </si>
  <si>
    <t>Valor Total Mensal do Posto</t>
  </si>
  <si>
    <t>Rua Barão de Atalaia, nº 200 - Centro - Maceió</t>
  </si>
  <si>
    <t>Vigilância 24h, diariamente - CLASSE I</t>
  </si>
  <si>
    <t>Mat.</t>
  </si>
  <si>
    <t>Nome do Vigilante</t>
  </si>
  <si>
    <t>Edivanilson Silva de Oliveira</t>
  </si>
  <si>
    <t>CLASSE I</t>
  </si>
  <si>
    <t>Marcos Antônio Carvalho da Silva</t>
  </si>
  <si>
    <t xml:space="preserve">Davi de Jesues dos Santos </t>
  </si>
  <si>
    <t>Welington Silva do Nascimento</t>
  </si>
  <si>
    <t>PRÉDIO DA GEQPRO - GEQPRO</t>
  </si>
  <si>
    <t>Rua Paulo Roberto de Farias, s/nº - Benedito Bentes - Maceió</t>
  </si>
  <si>
    <t>Igor dos Santos</t>
  </si>
  <si>
    <t xml:space="preserve">Geraldo Marinho dos Santos </t>
  </si>
  <si>
    <t>Marcelo Esperidião do Espirito Santos</t>
  </si>
  <si>
    <t>Sidney Santos do Nascimento</t>
  </si>
  <si>
    <t>PRÉDIO DA GEMEM - GEMEM</t>
  </si>
  <si>
    <t>Travessa Prof. José Silveira Camerino, s/nº Pinheiro - Maceió</t>
  </si>
  <si>
    <t>Ricardo Jorge Domingos Barbosa</t>
  </si>
  <si>
    <t>Ivanildo Bispo Monteiro</t>
  </si>
  <si>
    <t>Antonio Rosa da Silva Sobrinho</t>
  </si>
  <si>
    <t>José Antonio da Silva</t>
  </si>
  <si>
    <t>Valdir da Silva Borges</t>
  </si>
  <si>
    <t>Marcos Andre de Lima Costa</t>
  </si>
  <si>
    <t>Vital de Lima Santos</t>
  </si>
  <si>
    <t xml:space="preserve">Valor Total Mensal do Posto </t>
  </si>
  <si>
    <t>VALOR TOTAL PARA A CAPITAL (MACEIÓ)</t>
  </si>
  <si>
    <t>INTERIOR (ARAPIRACA)</t>
  </si>
  <si>
    <t>PRÉDIO ADMINISTRATIVO - UNIDADE AGRESTE - UN. AGRESTE</t>
  </si>
  <si>
    <t>Rua Santo Antônio, nº 128 - Centro - Arapiraca</t>
  </si>
  <si>
    <t>Vigilância 12h, diurno, de segunda a sexta-feira - CLASSE V</t>
  </si>
  <si>
    <t>José Claudio Rodrigues de Barros</t>
  </si>
  <si>
    <t>CLASSE V</t>
  </si>
  <si>
    <t>Felipe Gustavo Alves de Moura</t>
  </si>
  <si>
    <t>PRÉDIO DA CAIXA D'ÁGUA - UN. AGRESTE</t>
  </si>
  <si>
    <t>Rua Nossa Senhora da Aparecida, s/nº - Arapiraca</t>
  </si>
  <si>
    <t>Vigilância 12h, diurno, diariamente - CLASSE IV</t>
  </si>
  <si>
    <t>José Lourença da Silva</t>
  </si>
  <si>
    <t>CLASSE  IV</t>
  </si>
  <si>
    <t>José Jacinto Gonçalves Braga</t>
  </si>
  <si>
    <t>VALOR TOTAL PARA INTERIOR (ARAPIRACA)</t>
  </si>
  <si>
    <t>INTERIOR (PALMEIRA DOS ÍNDIOS)</t>
  </si>
  <si>
    <t xml:space="preserve">PRÉDIO ADMINISTRATIVO - UNIDADE SERRANA </t>
  </si>
  <si>
    <t>Av. Conselheiro Sebastião Lima, nº 701 - Palmeira dos Índios</t>
  </si>
  <si>
    <t>José Nilo Barbosa da Costa</t>
  </si>
  <si>
    <t>Jivaldo Ivan de Souza</t>
  </si>
  <si>
    <t>José Claudio da Silva Tenório de Albuquerque</t>
  </si>
  <si>
    <t>José Quirino Ferreira Filho</t>
  </si>
  <si>
    <t>VALOR TOTAL PARA INTERIOR (PALMEIRA DOS ÍNDIOS)</t>
  </si>
  <si>
    <t>INTERIOR (DELMIRO GOUVEIA)</t>
  </si>
  <si>
    <t>PRÉDIO DA UNIDADE SERTÃO - UN. SERTÃO</t>
  </si>
  <si>
    <t>Rua Olavo Bilac, s/nº - Delmiro Gouveia</t>
  </si>
  <si>
    <t xml:space="preserve">Luan Cesar Torres Melo </t>
  </si>
  <si>
    <t>Jonata Pereira dos Santos</t>
  </si>
  <si>
    <t xml:space="preserve">Marcelo Gomes de Lima </t>
  </si>
  <si>
    <t>Manoel Messias da Silva</t>
  </si>
  <si>
    <t>PRÉDIO DA UNIDADE SERTÃO - UM.SERTÃO - ETA - MARIA BODE I</t>
  </si>
  <si>
    <t>Rodovia AL 145 - Município de Pariconha - Delmiro Gouveia</t>
  </si>
  <si>
    <t>Vigilância 12h Noturnas, diariamente - CLASSE III</t>
  </si>
  <si>
    <t>Cristiano Costa Silva</t>
  </si>
  <si>
    <t>Denicio Alves Feitosa</t>
  </si>
  <si>
    <t>Paulo Roberto Barros Gomes</t>
  </si>
  <si>
    <t>Edson Bonifacio Lima</t>
  </si>
  <si>
    <t>José Rogerio da Silva Lima</t>
  </si>
  <si>
    <t>CLASSE III</t>
  </si>
  <si>
    <t>Manuel Pedrosa  de Almeida</t>
  </si>
  <si>
    <t>Valor Total Mensal</t>
  </si>
  <si>
    <t>VALOR TOTAL PARA INTERIOR (DELMIRO GOUVEIA)</t>
  </si>
  <si>
    <t>INTERIOR (SANTANA DO IPANEMA)</t>
  </si>
  <si>
    <t>PRÉDIO DA UNIDADE BACIA LEITEIRA - UN. BACIA LEITEIRA</t>
  </si>
  <si>
    <t>Santana do Ipanema</t>
  </si>
  <si>
    <t>Vigilância 12h, diurno, de segunda à sexta-feira - CLASSE V</t>
  </si>
  <si>
    <t>VALOR TOTAL PARA INTERIOR (SANTANA DO IPANEMA)</t>
  </si>
  <si>
    <t>INTERIOR (MURICÍ)</t>
  </si>
  <si>
    <t>PRÉDIO E.T.A. - CACHOEIRA MURICÍ - UN. LESTE</t>
  </si>
  <si>
    <t>Muricí</t>
  </si>
  <si>
    <t>Vigilância 12h noturmo, diariamente - CLASSE III</t>
  </si>
  <si>
    <t>Eraldo Soares de Lima</t>
  </si>
  <si>
    <t>VALOR TOTAL PARA INTERIOR (MURICÍ)</t>
  </si>
  <si>
    <t>INTERIOR (SATUBA)</t>
  </si>
  <si>
    <t>PRÉDIO E.T.A. - SATUBA - UN. LESTE</t>
  </si>
  <si>
    <t>Satuba</t>
  </si>
  <si>
    <t>Vigilância 12h, noturno, diariamente - CLASSE III</t>
  </si>
  <si>
    <t>Josué da Silva Oliveira</t>
  </si>
  <si>
    <t>Lenilson Magalhães Lima Júnior</t>
  </si>
  <si>
    <t>PORTARIA DO ALMOXARIFADO - MATA DO CATOLÉ/SATUBA - GESUP</t>
  </si>
  <si>
    <t>BR 316 - KM 273 - Mata do Catolé/Satuba</t>
  </si>
  <si>
    <t>Marcondes Antônio Alves</t>
  </si>
  <si>
    <t>Paulo Sérgio Alves</t>
  </si>
  <si>
    <t>Jose Ailton de Carvalho</t>
  </si>
  <si>
    <t>Flavio do Nascimento Santos</t>
  </si>
  <si>
    <t>VALOR TOTAL PARA INTERIOR (SATUBA)</t>
  </si>
  <si>
    <t>VALOR TOTAL GERAL DO INTERIOR</t>
  </si>
  <si>
    <t>VALOR TOTAL GERAL (CAPITAL + INTERIOR)</t>
  </si>
  <si>
    <t xml:space="preserve">Damião Ribeiro </t>
  </si>
  <si>
    <t>Marcos Rodrigues França</t>
  </si>
  <si>
    <t xml:space="preserve">José Edivan da Silva </t>
  </si>
  <si>
    <t xml:space="preserve">Marcos Vinicius Feitosa da Silva </t>
  </si>
  <si>
    <t>RELAÇÃO DOS COLABORADORES DA TIGRE VIGILÂNCIA /MAIO 2023</t>
  </si>
  <si>
    <t>MÊS DE REFERÊNCIA: MAIO/2023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</si>
</sst>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(&quot;R$&quot;* #,##0.00_);_(&quot;R$&quot;* \(#,##0.00\);_(&quot;R$&quot;* &quot;-&quot;??_);_(@_)"/>
  </numFmts>
  <fonts count="57">
    <font>
      <sz val="11"/>
      <color theme="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sz val="20"/>
      <color indexed="10"/>
      <name val="Calibri"/>
      <family val="2"/>
    </font>
    <font>
      <sz val="15"/>
      <color indexed="10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  <font>
      <sz val="20"/>
      <color rgb="FFFF0000"/>
      <name val="Calibri"/>
      <family val="2"/>
    </font>
    <font>
      <sz val="15"/>
      <color rgb="FFFF0000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8100012540817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0" fontId="23" fillId="33" borderId="12" xfId="47" applyFont="1" applyFill="1" applyBorder="1" applyAlignment="1">
      <alignment vertical="center"/>
    </xf>
    <xf numFmtId="170" fontId="51" fillId="35" borderId="13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70" fontId="26" fillId="33" borderId="12" xfId="47" applyFont="1" applyFill="1" applyBorder="1" applyAlignment="1">
      <alignment vertical="center"/>
    </xf>
    <xf numFmtId="170" fontId="51" fillId="34" borderId="0" xfId="0" applyNumberFormat="1" applyFont="1" applyFill="1" applyBorder="1" applyAlignment="1">
      <alignment vertical="center"/>
    </xf>
    <xf numFmtId="0" fontId="51" fillId="34" borderId="0" xfId="0" applyFont="1" applyFill="1" applyBorder="1" applyAlignment="1">
      <alignment horizontal="center" vertical="center"/>
    </xf>
    <xf numFmtId="0" fontId="52" fillId="34" borderId="0" xfId="0" applyFont="1" applyFill="1" applyAlignment="1">
      <alignment vertical="center"/>
    </xf>
    <xf numFmtId="0" fontId="53" fillId="34" borderId="0" xfId="0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44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4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2" fillId="34" borderId="0" xfId="0" applyFont="1" applyFill="1" applyBorder="1" applyAlignment="1">
      <alignment vertical="center"/>
    </xf>
    <xf numFmtId="0" fontId="22" fillId="34" borderId="14" xfId="0" applyFont="1" applyFill="1" applyBorder="1" applyAlignment="1">
      <alignment vertical="center"/>
    </xf>
    <xf numFmtId="0" fontId="55" fillId="34" borderId="0" xfId="0" applyFont="1" applyFill="1" applyAlignment="1">
      <alignment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170" fontId="22" fillId="0" borderId="16" xfId="47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54" fillId="36" borderId="17" xfId="0" applyFont="1" applyFill="1" applyBorder="1" applyAlignment="1">
      <alignment horizontal="center" vertical="center" wrapText="1"/>
    </xf>
    <xf numFmtId="0" fontId="54" fillId="36" borderId="15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54" fillId="36" borderId="16" xfId="0" applyFont="1" applyFill="1" applyBorder="1" applyAlignment="1">
      <alignment horizontal="center" vertical="center" wrapText="1"/>
    </xf>
    <xf numFmtId="170" fontId="22" fillId="34" borderId="16" xfId="47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/>
    </xf>
    <xf numFmtId="170" fontId="22" fillId="0" borderId="10" xfId="47" applyNumberFormat="1" applyFont="1" applyBorder="1" applyAlignment="1">
      <alignment horizontal="center" vertical="center"/>
    </xf>
    <xf numFmtId="170" fontId="22" fillId="0" borderId="10" xfId="47" applyFont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70" fontId="22" fillId="34" borderId="10" xfId="47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33" borderId="10" xfId="0" applyFont="1" applyFill="1" applyBorder="1" applyAlignment="1">
      <alignment vertical="center"/>
    </xf>
    <xf numFmtId="0" fontId="22" fillId="34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/>
    </xf>
    <xf numFmtId="0" fontId="22" fillId="0" borderId="21" xfId="0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8"/>
  <sheetViews>
    <sheetView tabSelected="1" view="pageBreakPreview" zoomScaleSheetLayoutView="100" workbookViewId="0" topLeftCell="A149">
      <selection activeCell="N163" sqref="N163"/>
    </sheetView>
  </sheetViews>
  <sheetFormatPr defaultColWidth="9.00390625" defaultRowHeight="15"/>
  <cols>
    <col min="1" max="1" width="5.7109375" style="19" customWidth="1"/>
    <col min="2" max="2" width="6.8515625" style="19" customWidth="1"/>
    <col min="3" max="3" width="8.7109375" style="19" customWidth="1"/>
    <col min="4" max="9" width="10.7109375" style="19" customWidth="1"/>
    <col min="10" max="10" width="9.7109375" style="19" customWidth="1"/>
    <col min="11" max="11" width="11.28125" style="19" customWidth="1"/>
    <col min="12" max="12" width="7.7109375" style="19" customWidth="1"/>
    <col min="13" max="13" width="13.7109375" style="19" customWidth="1"/>
    <col min="14" max="14" width="25.421875" style="19" customWidth="1"/>
    <col min="15" max="15" width="5.7109375" style="19" customWidth="1"/>
    <col min="16" max="16384" width="9.00390625" style="19" customWidth="1"/>
  </cols>
  <sheetData>
    <row r="1" spans="2:14" ht="21" customHeight="1">
      <c r="B1" s="31" t="s">
        <v>104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ht="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4" ht="1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4" ht="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4" ht="17.2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2:14" ht="18.75">
      <c r="B6" s="40" t="s">
        <v>105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2:14" ht="18.75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2:14" ht="18.75">
      <c r="B8" s="40" t="s">
        <v>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2:14" ht="15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2:14" ht="15">
      <c r="B10" s="63">
        <v>1</v>
      </c>
      <c r="C10" s="32" t="s">
        <v>1</v>
      </c>
      <c r="D10" s="32"/>
      <c r="E10" s="32"/>
      <c r="F10" s="32"/>
      <c r="G10" s="32"/>
      <c r="H10" s="32"/>
      <c r="I10" s="32"/>
      <c r="J10" s="43" t="s">
        <v>2</v>
      </c>
      <c r="K10" s="43" t="s">
        <v>3</v>
      </c>
      <c r="L10" s="43" t="s">
        <v>4</v>
      </c>
      <c r="M10" s="43" t="s">
        <v>5</v>
      </c>
      <c r="N10" s="28" t="s">
        <v>6</v>
      </c>
    </row>
    <row r="11" spans="2:14" ht="15">
      <c r="B11" s="64"/>
      <c r="C11" s="51" t="s">
        <v>7</v>
      </c>
      <c r="D11" s="51"/>
      <c r="E11" s="51"/>
      <c r="F11" s="51"/>
      <c r="G11" s="51"/>
      <c r="H11" s="51"/>
      <c r="I11" s="51"/>
      <c r="J11" s="44"/>
      <c r="K11" s="44"/>
      <c r="L11" s="44"/>
      <c r="M11" s="44"/>
      <c r="N11" s="29"/>
    </row>
    <row r="12" spans="2:14" ht="15">
      <c r="B12" s="64"/>
      <c r="C12" s="51" t="s">
        <v>8</v>
      </c>
      <c r="D12" s="51"/>
      <c r="E12" s="51"/>
      <c r="F12" s="51"/>
      <c r="G12" s="51"/>
      <c r="H12" s="51"/>
      <c r="I12" s="51"/>
      <c r="J12" s="44"/>
      <c r="K12" s="44"/>
      <c r="L12" s="44"/>
      <c r="M12" s="44"/>
      <c r="N12" s="29"/>
    </row>
    <row r="13" spans="2:14" ht="15">
      <c r="B13" s="64"/>
      <c r="C13" s="2" t="s">
        <v>9</v>
      </c>
      <c r="D13" s="33" t="s">
        <v>10</v>
      </c>
      <c r="E13" s="33"/>
      <c r="F13" s="33"/>
      <c r="G13" s="33"/>
      <c r="H13" s="33"/>
      <c r="I13" s="33"/>
      <c r="J13" s="44"/>
      <c r="K13" s="44"/>
      <c r="L13" s="44"/>
      <c r="M13" s="44"/>
      <c r="N13" s="29"/>
    </row>
    <row r="14" spans="2:14" ht="15">
      <c r="B14" s="64"/>
      <c r="C14" s="3">
        <v>221</v>
      </c>
      <c r="D14" s="52" t="s">
        <v>11</v>
      </c>
      <c r="E14" s="52"/>
      <c r="F14" s="52"/>
      <c r="G14" s="52"/>
      <c r="H14" s="52"/>
      <c r="I14" s="52"/>
      <c r="J14" s="6">
        <v>180</v>
      </c>
      <c r="K14" s="53" t="s">
        <v>12</v>
      </c>
      <c r="L14" s="46">
        <v>1</v>
      </c>
      <c r="M14" s="42">
        <v>18544.02</v>
      </c>
      <c r="N14" s="30">
        <f>(M14*L14)</f>
        <v>18544.02</v>
      </c>
    </row>
    <row r="15" spans="2:14" ht="15">
      <c r="B15" s="64"/>
      <c r="C15" s="3">
        <v>850</v>
      </c>
      <c r="D15" s="52" t="s">
        <v>13</v>
      </c>
      <c r="E15" s="52"/>
      <c r="F15" s="52"/>
      <c r="G15" s="52"/>
      <c r="H15" s="52"/>
      <c r="I15" s="52"/>
      <c r="J15" s="6">
        <v>180</v>
      </c>
      <c r="K15" s="53"/>
      <c r="L15" s="46"/>
      <c r="M15" s="42"/>
      <c r="N15" s="30"/>
    </row>
    <row r="16" spans="2:14" ht="15">
      <c r="B16" s="64"/>
      <c r="C16" s="3">
        <v>2730</v>
      </c>
      <c r="D16" s="52" t="s">
        <v>14</v>
      </c>
      <c r="E16" s="52"/>
      <c r="F16" s="52"/>
      <c r="G16" s="52"/>
      <c r="H16" s="52"/>
      <c r="I16" s="52"/>
      <c r="J16" s="6">
        <v>180</v>
      </c>
      <c r="K16" s="53"/>
      <c r="L16" s="46"/>
      <c r="M16" s="42"/>
      <c r="N16" s="30"/>
    </row>
    <row r="17" spans="2:14" ht="15">
      <c r="B17" s="64"/>
      <c r="C17" s="3">
        <v>1350</v>
      </c>
      <c r="D17" s="52" t="s">
        <v>15</v>
      </c>
      <c r="E17" s="52"/>
      <c r="F17" s="52"/>
      <c r="G17" s="52"/>
      <c r="H17" s="52"/>
      <c r="I17" s="52"/>
      <c r="J17" s="6">
        <v>180</v>
      </c>
      <c r="K17" s="53"/>
      <c r="L17" s="46"/>
      <c r="M17" s="42"/>
      <c r="N17" s="30"/>
    </row>
    <row r="18" spans="2:14" ht="18.75">
      <c r="B18" s="65"/>
      <c r="C18" s="75" t="s">
        <v>6</v>
      </c>
      <c r="D18" s="75"/>
      <c r="E18" s="75"/>
      <c r="F18" s="75"/>
      <c r="G18" s="75"/>
      <c r="H18" s="75"/>
      <c r="I18" s="75"/>
      <c r="J18" s="5">
        <f>SUM(J14:J17)</f>
        <v>720</v>
      </c>
      <c r="K18" s="69"/>
      <c r="L18" s="69"/>
      <c r="M18" s="69"/>
      <c r="N18" s="7">
        <f>SUM(N14:N17)</f>
        <v>18544.02</v>
      </c>
    </row>
    <row r="19" spans="2:14" ht="15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2:14" ht="1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2:14" s="20" customFormat="1" ht="15">
      <c r="B21" s="66">
        <v>2</v>
      </c>
      <c r="C21" s="74" t="s">
        <v>16</v>
      </c>
      <c r="D21" s="74"/>
      <c r="E21" s="74"/>
      <c r="F21" s="74"/>
      <c r="G21" s="74"/>
      <c r="H21" s="74"/>
      <c r="I21" s="74"/>
      <c r="J21" s="48" t="s">
        <v>2</v>
      </c>
      <c r="K21" s="48" t="s">
        <v>3</v>
      </c>
      <c r="L21" s="48" t="s">
        <v>4</v>
      </c>
      <c r="M21" s="48" t="s">
        <v>5</v>
      </c>
      <c r="N21" s="47" t="s">
        <v>6</v>
      </c>
    </row>
    <row r="22" spans="2:14" ht="15">
      <c r="B22" s="67"/>
      <c r="C22" s="51" t="s">
        <v>17</v>
      </c>
      <c r="D22" s="51"/>
      <c r="E22" s="51"/>
      <c r="F22" s="51"/>
      <c r="G22" s="51"/>
      <c r="H22" s="51"/>
      <c r="I22" s="51"/>
      <c r="J22" s="44"/>
      <c r="K22" s="44"/>
      <c r="L22" s="44"/>
      <c r="M22" s="44"/>
      <c r="N22" s="29"/>
    </row>
    <row r="23" spans="2:14" ht="15">
      <c r="B23" s="67"/>
      <c r="C23" s="51" t="s">
        <v>8</v>
      </c>
      <c r="D23" s="51"/>
      <c r="E23" s="51"/>
      <c r="F23" s="51"/>
      <c r="G23" s="51"/>
      <c r="H23" s="51"/>
      <c r="I23" s="51"/>
      <c r="J23" s="44"/>
      <c r="K23" s="44"/>
      <c r="L23" s="44"/>
      <c r="M23" s="44"/>
      <c r="N23" s="29"/>
    </row>
    <row r="24" spans="2:14" ht="15">
      <c r="B24" s="67"/>
      <c r="C24" s="2" t="s">
        <v>9</v>
      </c>
      <c r="D24" s="33" t="s">
        <v>10</v>
      </c>
      <c r="E24" s="33"/>
      <c r="F24" s="33"/>
      <c r="G24" s="33"/>
      <c r="H24" s="33"/>
      <c r="I24" s="33"/>
      <c r="J24" s="44"/>
      <c r="K24" s="44"/>
      <c r="L24" s="44"/>
      <c r="M24" s="44"/>
      <c r="N24" s="29"/>
    </row>
    <row r="25" spans="2:14" ht="15">
      <c r="B25" s="67"/>
      <c r="C25" s="3">
        <v>290</v>
      </c>
      <c r="D25" s="72" t="s">
        <v>18</v>
      </c>
      <c r="E25" s="72"/>
      <c r="F25" s="72"/>
      <c r="G25" s="72"/>
      <c r="H25" s="72"/>
      <c r="I25" s="72"/>
      <c r="J25" s="6">
        <v>180</v>
      </c>
      <c r="K25" s="53" t="s">
        <v>12</v>
      </c>
      <c r="L25" s="46">
        <v>1</v>
      </c>
      <c r="M25" s="42">
        <f>M14</f>
        <v>18544.02</v>
      </c>
      <c r="N25" s="30">
        <f>(M25*L25)</f>
        <v>18544.02</v>
      </c>
    </row>
    <row r="26" spans="2:14" ht="15">
      <c r="B26" s="67"/>
      <c r="C26" s="3">
        <v>1033</v>
      </c>
      <c r="D26" s="72" t="s">
        <v>19</v>
      </c>
      <c r="E26" s="72"/>
      <c r="F26" s="72"/>
      <c r="G26" s="72"/>
      <c r="H26" s="72"/>
      <c r="I26" s="72"/>
      <c r="J26" s="6">
        <v>180</v>
      </c>
      <c r="K26" s="53"/>
      <c r="L26" s="46"/>
      <c r="M26" s="42"/>
      <c r="N26" s="30"/>
    </row>
    <row r="27" spans="2:14" ht="15">
      <c r="B27" s="67"/>
      <c r="C27" s="3">
        <v>1231</v>
      </c>
      <c r="D27" s="72" t="s">
        <v>20</v>
      </c>
      <c r="E27" s="72"/>
      <c r="F27" s="72"/>
      <c r="G27" s="72"/>
      <c r="H27" s="72"/>
      <c r="I27" s="72"/>
      <c r="J27" s="6">
        <v>180</v>
      </c>
      <c r="K27" s="53"/>
      <c r="L27" s="46"/>
      <c r="M27" s="42"/>
      <c r="N27" s="30"/>
    </row>
    <row r="28" spans="2:14" ht="15">
      <c r="B28" s="67"/>
      <c r="C28" s="3">
        <v>776</v>
      </c>
      <c r="D28" s="72" t="s">
        <v>21</v>
      </c>
      <c r="E28" s="72"/>
      <c r="F28" s="72"/>
      <c r="G28" s="72"/>
      <c r="H28" s="72"/>
      <c r="I28" s="72"/>
      <c r="J28" s="6">
        <v>180</v>
      </c>
      <c r="K28" s="53"/>
      <c r="L28" s="46"/>
      <c r="M28" s="42"/>
      <c r="N28" s="30"/>
    </row>
    <row r="29" spans="2:14" ht="18.75">
      <c r="B29" s="68"/>
      <c r="C29" s="69" t="s">
        <v>6</v>
      </c>
      <c r="D29" s="69"/>
      <c r="E29" s="69"/>
      <c r="F29" s="69"/>
      <c r="G29" s="69"/>
      <c r="H29" s="69"/>
      <c r="I29" s="69"/>
      <c r="J29" s="5">
        <f>SUM(J25:J28)</f>
        <v>720</v>
      </c>
      <c r="K29" s="69"/>
      <c r="L29" s="69"/>
      <c r="M29" s="69"/>
      <c r="N29" s="7">
        <f>SUM(N25:N28)</f>
        <v>18544.02</v>
      </c>
    </row>
    <row r="30" spans="2:14" ht="1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2:14" ht="15">
      <c r="B31" s="63">
        <v>3</v>
      </c>
      <c r="C31" s="32" t="s">
        <v>22</v>
      </c>
      <c r="D31" s="32"/>
      <c r="E31" s="32"/>
      <c r="F31" s="32"/>
      <c r="G31" s="32"/>
      <c r="H31" s="32"/>
      <c r="I31" s="32"/>
      <c r="J31" s="43" t="s">
        <v>2</v>
      </c>
      <c r="K31" s="43" t="s">
        <v>3</v>
      </c>
      <c r="L31" s="43" t="s">
        <v>4</v>
      </c>
      <c r="M31" s="43" t="s">
        <v>5</v>
      </c>
      <c r="N31" s="28" t="s">
        <v>6</v>
      </c>
    </row>
    <row r="32" spans="2:14" ht="15">
      <c r="B32" s="64"/>
      <c r="C32" s="51" t="s">
        <v>23</v>
      </c>
      <c r="D32" s="51"/>
      <c r="E32" s="51"/>
      <c r="F32" s="51"/>
      <c r="G32" s="51"/>
      <c r="H32" s="51"/>
      <c r="I32" s="51"/>
      <c r="J32" s="44"/>
      <c r="K32" s="44"/>
      <c r="L32" s="44"/>
      <c r="M32" s="44"/>
      <c r="N32" s="29"/>
    </row>
    <row r="33" spans="2:14" ht="15">
      <c r="B33" s="64"/>
      <c r="C33" s="51" t="s">
        <v>8</v>
      </c>
      <c r="D33" s="51"/>
      <c r="E33" s="51"/>
      <c r="F33" s="51"/>
      <c r="G33" s="51"/>
      <c r="H33" s="51"/>
      <c r="I33" s="51"/>
      <c r="J33" s="44"/>
      <c r="K33" s="44"/>
      <c r="L33" s="44"/>
      <c r="M33" s="44"/>
      <c r="N33" s="29"/>
    </row>
    <row r="34" spans="2:14" ht="15">
      <c r="B34" s="64"/>
      <c r="C34" s="1" t="s">
        <v>9</v>
      </c>
      <c r="D34" s="33" t="s">
        <v>10</v>
      </c>
      <c r="E34" s="33"/>
      <c r="F34" s="33"/>
      <c r="G34" s="33"/>
      <c r="H34" s="33"/>
      <c r="I34" s="33"/>
      <c r="J34" s="44"/>
      <c r="K34" s="44"/>
      <c r="L34" s="44"/>
      <c r="M34" s="44"/>
      <c r="N34" s="29"/>
    </row>
    <row r="35" spans="2:14" ht="15">
      <c r="B35" s="64"/>
      <c r="C35" s="3">
        <v>71</v>
      </c>
      <c r="D35" s="72" t="s">
        <v>24</v>
      </c>
      <c r="E35" s="72"/>
      <c r="F35" s="72"/>
      <c r="G35" s="72"/>
      <c r="H35" s="72"/>
      <c r="I35" s="72"/>
      <c r="J35" s="6">
        <v>180</v>
      </c>
      <c r="K35" s="53" t="s">
        <v>12</v>
      </c>
      <c r="L35" s="46">
        <v>2</v>
      </c>
      <c r="M35" s="42">
        <f>M25</f>
        <v>18544.02</v>
      </c>
      <c r="N35" s="30">
        <f>((L35*M35))</f>
        <v>37088.04</v>
      </c>
    </row>
    <row r="36" spans="2:14" ht="15">
      <c r="B36" s="64"/>
      <c r="C36" s="3">
        <v>640</v>
      </c>
      <c r="D36" s="72" t="s">
        <v>25</v>
      </c>
      <c r="E36" s="72"/>
      <c r="F36" s="72"/>
      <c r="G36" s="72"/>
      <c r="H36" s="72"/>
      <c r="I36" s="72"/>
      <c r="J36" s="6">
        <v>180</v>
      </c>
      <c r="K36" s="53"/>
      <c r="L36" s="46"/>
      <c r="M36" s="42"/>
      <c r="N36" s="30"/>
    </row>
    <row r="37" spans="2:14" ht="15">
      <c r="B37" s="64"/>
      <c r="C37" s="3">
        <v>2159</v>
      </c>
      <c r="D37" s="72" t="s">
        <v>26</v>
      </c>
      <c r="E37" s="72"/>
      <c r="F37" s="72"/>
      <c r="G37" s="72"/>
      <c r="H37" s="72"/>
      <c r="I37" s="72"/>
      <c r="J37" s="6">
        <v>180</v>
      </c>
      <c r="K37" s="53"/>
      <c r="L37" s="46"/>
      <c r="M37" s="42"/>
      <c r="N37" s="30"/>
    </row>
    <row r="38" spans="2:14" ht="15">
      <c r="B38" s="64"/>
      <c r="C38" s="3">
        <v>855</v>
      </c>
      <c r="D38" s="72" t="s">
        <v>27</v>
      </c>
      <c r="E38" s="72"/>
      <c r="F38" s="72"/>
      <c r="G38" s="72"/>
      <c r="H38" s="72"/>
      <c r="I38" s="72"/>
      <c r="J38" s="6">
        <v>180</v>
      </c>
      <c r="K38" s="53"/>
      <c r="L38" s="46"/>
      <c r="M38" s="42"/>
      <c r="N38" s="30"/>
    </row>
    <row r="39" spans="2:14" ht="15">
      <c r="B39" s="64"/>
      <c r="C39" s="3">
        <v>519</v>
      </c>
      <c r="D39" s="72" t="s">
        <v>28</v>
      </c>
      <c r="E39" s="72"/>
      <c r="F39" s="72"/>
      <c r="G39" s="72"/>
      <c r="H39" s="72"/>
      <c r="I39" s="72"/>
      <c r="J39" s="6">
        <v>180</v>
      </c>
      <c r="K39" s="53"/>
      <c r="L39" s="46"/>
      <c r="M39" s="42"/>
      <c r="N39" s="30"/>
    </row>
    <row r="40" spans="2:14" ht="15">
      <c r="B40" s="64"/>
      <c r="C40" s="3">
        <v>2214</v>
      </c>
      <c r="D40" s="72" t="s">
        <v>102</v>
      </c>
      <c r="E40" s="72"/>
      <c r="F40" s="72"/>
      <c r="G40" s="72"/>
      <c r="H40" s="72"/>
      <c r="I40" s="72"/>
      <c r="J40" s="6">
        <v>180</v>
      </c>
      <c r="K40" s="53"/>
      <c r="L40" s="46"/>
      <c r="M40" s="42"/>
      <c r="N40" s="30"/>
    </row>
    <row r="41" spans="2:14" ht="15">
      <c r="B41" s="64"/>
      <c r="C41" s="3">
        <v>1370</v>
      </c>
      <c r="D41" s="72" t="s">
        <v>29</v>
      </c>
      <c r="E41" s="72"/>
      <c r="F41" s="72"/>
      <c r="G41" s="72"/>
      <c r="H41" s="72"/>
      <c r="I41" s="72"/>
      <c r="J41" s="6">
        <v>180</v>
      </c>
      <c r="K41" s="53"/>
      <c r="L41" s="46"/>
      <c r="M41" s="42"/>
      <c r="N41" s="30"/>
    </row>
    <row r="42" spans="2:14" ht="15">
      <c r="B42" s="64"/>
      <c r="C42" s="3">
        <v>838</v>
      </c>
      <c r="D42" s="72" t="s">
        <v>30</v>
      </c>
      <c r="E42" s="72"/>
      <c r="F42" s="72"/>
      <c r="G42" s="72"/>
      <c r="H42" s="72"/>
      <c r="I42" s="72"/>
      <c r="J42" s="6">
        <v>180</v>
      </c>
      <c r="K42" s="53"/>
      <c r="L42" s="46"/>
      <c r="M42" s="42"/>
      <c r="N42" s="30"/>
    </row>
    <row r="43" spans="2:14" ht="18.75">
      <c r="B43" s="65"/>
      <c r="C43" s="69" t="s">
        <v>31</v>
      </c>
      <c r="D43" s="69"/>
      <c r="E43" s="69"/>
      <c r="F43" s="69"/>
      <c r="G43" s="69"/>
      <c r="H43" s="69"/>
      <c r="I43" s="69"/>
      <c r="J43" s="5">
        <f>SUM(J35:J42)</f>
        <v>1440</v>
      </c>
      <c r="K43" s="69"/>
      <c r="L43" s="69"/>
      <c r="M43" s="69"/>
      <c r="N43" s="7">
        <f>SUM(N35:N42)</f>
        <v>37088.04</v>
      </c>
    </row>
    <row r="44" spans="2:14" ht="1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2:14" ht="15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2:14" ht="18.75">
      <c r="B46" s="40" t="s">
        <v>32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8">
        <f>SUM(N18+N29+N43)</f>
        <v>74176.08</v>
      </c>
    </row>
    <row r="47" spans="2:14" ht="1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2:15" ht="18.75">
      <c r="B48" s="40" t="s">
        <v>33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21"/>
    </row>
    <row r="49" spans="2:14" ht="1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2:14" ht="15">
      <c r="B50" s="63">
        <v>4</v>
      </c>
      <c r="C50" s="32" t="s">
        <v>34</v>
      </c>
      <c r="D50" s="32"/>
      <c r="E50" s="32"/>
      <c r="F50" s="32"/>
      <c r="G50" s="32"/>
      <c r="H50" s="32"/>
      <c r="I50" s="32"/>
      <c r="J50" s="43" t="s">
        <v>2</v>
      </c>
      <c r="K50" s="43" t="s">
        <v>3</v>
      </c>
      <c r="L50" s="43" t="s">
        <v>4</v>
      </c>
      <c r="M50" s="43" t="s">
        <v>5</v>
      </c>
      <c r="N50" s="28" t="s">
        <v>6</v>
      </c>
    </row>
    <row r="51" spans="2:14" ht="15">
      <c r="B51" s="64"/>
      <c r="C51" s="51" t="s">
        <v>35</v>
      </c>
      <c r="D51" s="51"/>
      <c r="E51" s="51"/>
      <c r="F51" s="51"/>
      <c r="G51" s="51"/>
      <c r="H51" s="51"/>
      <c r="I51" s="51"/>
      <c r="J51" s="44"/>
      <c r="K51" s="44"/>
      <c r="L51" s="44"/>
      <c r="M51" s="44"/>
      <c r="N51" s="29"/>
    </row>
    <row r="52" spans="2:14" ht="15">
      <c r="B52" s="64"/>
      <c r="C52" s="51" t="s">
        <v>36</v>
      </c>
      <c r="D52" s="51"/>
      <c r="E52" s="51"/>
      <c r="F52" s="51"/>
      <c r="G52" s="51"/>
      <c r="H52" s="51"/>
      <c r="I52" s="51"/>
      <c r="J52" s="44"/>
      <c r="K52" s="44"/>
      <c r="L52" s="44"/>
      <c r="M52" s="44"/>
      <c r="N52" s="29"/>
    </row>
    <row r="53" spans="2:14" ht="15">
      <c r="B53" s="64"/>
      <c r="C53" s="2" t="s">
        <v>9</v>
      </c>
      <c r="D53" s="33" t="s">
        <v>10</v>
      </c>
      <c r="E53" s="33"/>
      <c r="F53" s="33"/>
      <c r="G53" s="33"/>
      <c r="H53" s="33"/>
      <c r="I53" s="33"/>
      <c r="J53" s="44"/>
      <c r="K53" s="44"/>
      <c r="L53" s="44"/>
      <c r="M53" s="44"/>
      <c r="N53" s="29"/>
    </row>
    <row r="54" spans="2:16" ht="15">
      <c r="B54" s="64"/>
      <c r="C54" s="3">
        <v>1159</v>
      </c>
      <c r="D54" s="52" t="s">
        <v>37</v>
      </c>
      <c r="E54" s="52"/>
      <c r="F54" s="52"/>
      <c r="G54" s="52"/>
      <c r="H54" s="52"/>
      <c r="I54" s="52"/>
      <c r="J54" s="6">
        <v>132</v>
      </c>
      <c r="K54" s="53" t="s">
        <v>38</v>
      </c>
      <c r="L54" s="46">
        <v>1</v>
      </c>
      <c r="M54" s="42">
        <v>8333.72</v>
      </c>
      <c r="N54" s="30">
        <f>M54*L54</f>
        <v>8333.72</v>
      </c>
      <c r="P54" s="20"/>
    </row>
    <row r="55" spans="2:14" ht="15">
      <c r="B55" s="64"/>
      <c r="C55" s="3">
        <v>2613</v>
      </c>
      <c r="D55" s="52" t="s">
        <v>39</v>
      </c>
      <c r="E55" s="52"/>
      <c r="F55" s="52"/>
      <c r="G55" s="52"/>
      <c r="H55" s="52"/>
      <c r="I55" s="52"/>
      <c r="J55" s="6">
        <v>132</v>
      </c>
      <c r="K55" s="53"/>
      <c r="L55" s="46"/>
      <c r="M55" s="42"/>
      <c r="N55" s="30"/>
    </row>
    <row r="56" spans="2:14" ht="18.75">
      <c r="B56" s="65"/>
      <c r="C56" s="69" t="s">
        <v>6</v>
      </c>
      <c r="D56" s="69"/>
      <c r="E56" s="69"/>
      <c r="F56" s="69"/>
      <c r="G56" s="69"/>
      <c r="H56" s="69"/>
      <c r="I56" s="69"/>
      <c r="J56" s="5">
        <f>SUM(J54:J55)</f>
        <v>264</v>
      </c>
      <c r="K56" s="69"/>
      <c r="L56" s="69"/>
      <c r="M56" s="69"/>
      <c r="N56" s="7">
        <f>SUM(N54:N55)</f>
        <v>8333.72</v>
      </c>
    </row>
    <row r="57" spans="2:14" ht="1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2:14" ht="15">
      <c r="B58" s="63">
        <v>5</v>
      </c>
      <c r="C58" s="32" t="s">
        <v>40</v>
      </c>
      <c r="D58" s="32"/>
      <c r="E58" s="32"/>
      <c r="F58" s="32"/>
      <c r="G58" s="32"/>
      <c r="H58" s="32"/>
      <c r="I58" s="32"/>
      <c r="J58" s="43" t="s">
        <v>2</v>
      </c>
      <c r="K58" s="43" t="s">
        <v>3</v>
      </c>
      <c r="L58" s="43" t="s">
        <v>4</v>
      </c>
      <c r="M58" s="43" t="s">
        <v>5</v>
      </c>
      <c r="N58" s="28" t="s">
        <v>6</v>
      </c>
    </row>
    <row r="59" spans="2:14" ht="15">
      <c r="B59" s="64"/>
      <c r="C59" s="51" t="s">
        <v>41</v>
      </c>
      <c r="D59" s="51"/>
      <c r="E59" s="51"/>
      <c r="F59" s="51"/>
      <c r="G59" s="51"/>
      <c r="H59" s="51"/>
      <c r="I59" s="51"/>
      <c r="J59" s="44"/>
      <c r="K59" s="44"/>
      <c r="L59" s="44"/>
      <c r="M59" s="44"/>
      <c r="N59" s="29"/>
    </row>
    <row r="60" spans="2:14" ht="15">
      <c r="B60" s="64"/>
      <c r="C60" s="51" t="s">
        <v>42</v>
      </c>
      <c r="D60" s="51"/>
      <c r="E60" s="51"/>
      <c r="F60" s="51"/>
      <c r="G60" s="51"/>
      <c r="H60" s="51"/>
      <c r="I60" s="51"/>
      <c r="J60" s="44"/>
      <c r="K60" s="44"/>
      <c r="L60" s="44"/>
      <c r="M60" s="44"/>
      <c r="N60" s="29"/>
    </row>
    <row r="61" spans="2:16" ht="15">
      <c r="B61" s="64"/>
      <c r="C61" s="2" t="s">
        <v>9</v>
      </c>
      <c r="D61" s="33" t="s">
        <v>10</v>
      </c>
      <c r="E61" s="33"/>
      <c r="F61" s="33"/>
      <c r="G61" s="33"/>
      <c r="H61" s="33"/>
      <c r="I61" s="33"/>
      <c r="J61" s="44"/>
      <c r="K61" s="44"/>
      <c r="L61" s="44"/>
      <c r="M61" s="44"/>
      <c r="N61" s="29"/>
      <c r="P61" s="22"/>
    </row>
    <row r="62" spans="2:14" ht="15">
      <c r="B62" s="64"/>
      <c r="C62" s="3">
        <v>807</v>
      </c>
      <c r="D62" s="52" t="s">
        <v>43</v>
      </c>
      <c r="E62" s="52"/>
      <c r="F62" s="52"/>
      <c r="G62" s="52"/>
      <c r="H62" s="52"/>
      <c r="I62" s="52"/>
      <c r="J62" s="6">
        <v>180</v>
      </c>
      <c r="K62" s="53" t="s">
        <v>44</v>
      </c>
      <c r="L62" s="46">
        <v>1</v>
      </c>
      <c r="M62" s="42">
        <v>8639.6</v>
      </c>
      <c r="N62" s="30">
        <f>(M62*L62)</f>
        <v>8639.6</v>
      </c>
    </row>
    <row r="63" spans="2:14" ht="15">
      <c r="B63" s="64"/>
      <c r="C63" s="3">
        <v>348</v>
      </c>
      <c r="D63" s="52" t="s">
        <v>45</v>
      </c>
      <c r="E63" s="52"/>
      <c r="F63" s="52"/>
      <c r="G63" s="52"/>
      <c r="H63" s="52"/>
      <c r="I63" s="52"/>
      <c r="J63" s="6">
        <v>180</v>
      </c>
      <c r="K63" s="53"/>
      <c r="L63" s="46"/>
      <c r="M63" s="42"/>
      <c r="N63" s="30"/>
    </row>
    <row r="64" spans="2:14" ht="18.75">
      <c r="B64" s="65"/>
      <c r="C64" s="69" t="s">
        <v>6</v>
      </c>
      <c r="D64" s="69"/>
      <c r="E64" s="69"/>
      <c r="F64" s="69"/>
      <c r="G64" s="69"/>
      <c r="H64" s="69"/>
      <c r="I64" s="69"/>
      <c r="J64" s="5">
        <f>SUM(J62:J63)</f>
        <v>360</v>
      </c>
      <c r="K64" s="69"/>
      <c r="L64" s="69"/>
      <c r="M64" s="69"/>
      <c r="N64" s="7">
        <f>SUM(N62:N63)</f>
        <v>8639.6</v>
      </c>
    </row>
    <row r="65" spans="2:14" ht="15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6" ht="18.75">
      <c r="B66" s="40" t="s">
        <v>46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8">
        <f>SUM(N56+N64)</f>
        <v>16973.32</v>
      </c>
      <c r="P66" s="22"/>
    </row>
    <row r="67" spans="2:14" ht="1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2:14" ht="18.75">
      <c r="B68" s="40" t="s">
        <v>47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2:14" ht="15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2:14" s="23" customFormat="1" ht="15">
      <c r="B70" s="63">
        <v>6</v>
      </c>
      <c r="C70" s="32" t="s">
        <v>48</v>
      </c>
      <c r="D70" s="32"/>
      <c r="E70" s="32"/>
      <c r="F70" s="32"/>
      <c r="G70" s="32"/>
      <c r="H70" s="32"/>
      <c r="I70" s="32"/>
      <c r="J70" s="43" t="s">
        <v>2</v>
      </c>
      <c r="K70" s="43" t="s">
        <v>3</v>
      </c>
      <c r="L70" s="43" t="s">
        <v>4</v>
      </c>
      <c r="M70" s="43" t="s">
        <v>5</v>
      </c>
      <c r="N70" s="28" t="s">
        <v>6</v>
      </c>
    </row>
    <row r="71" spans="2:14" s="23" customFormat="1" ht="15">
      <c r="B71" s="64"/>
      <c r="C71" s="51" t="s">
        <v>49</v>
      </c>
      <c r="D71" s="51"/>
      <c r="E71" s="51"/>
      <c r="F71" s="51"/>
      <c r="G71" s="51"/>
      <c r="H71" s="51"/>
      <c r="I71" s="51"/>
      <c r="J71" s="44"/>
      <c r="K71" s="44"/>
      <c r="L71" s="44"/>
      <c r="M71" s="44"/>
      <c r="N71" s="29"/>
    </row>
    <row r="72" spans="2:14" s="23" customFormat="1" ht="15">
      <c r="B72" s="64"/>
      <c r="C72" s="51" t="s">
        <v>8</v>
      </c>
      <c r="D72" s="51"/>
      <c r="E72" s="51"/>
      <c r="F72" s="51"/>
      <c r="G72" s="51"/>
      <c r="H72" s="51"/>
      <c r="I72" s="51"/>
      <c r="J72" s="44"/>
      <c r="K72" s="44"/>
      <c r="L72" s="44"/>
      <c r="M72" s="44"/>
      <c r="N72" s="29"/>
    </row>
    <row r="73" spans="2:14" s="23" customFormat="1" ht="15">
      <c r="B73" s="64"/>
      <c r="C73" s="2" t="s">
        <v>9</v>
      </c>
      <c r="D73" s="33" t="s">
        <v>10</v>
      </c>
      <c r="E73" s="33"/>
      <c r="F73" s="33"/>
      <c r="G73" s="33"/>
      <c r="H73" s="33"/>
      <c r="I73" s="33"/>
      <c r="J73" s="44"/>
      <c r="K73" s="44"/>
      <c r="L73" s="44"/>
      <c r="M73" s="44"/>
      <c r="N73" s="29"/>
    </row>
    <row r="74" spans="2:14" s="23" customFormat="1" ht="15">
      <c r="B74" s="64"/>
      <c r="C74" s="3">
        <v>2609</v>
      </c>
      <c r="D74" s="52" t="s">
        <v>50</v>
      </c>
      <c r="E74" s="52"/>
      <c r="F74" s="52"/>
      <c r="G74" s="52"/>
      <c r="H74" s="52"/>
      <c r="I74" s="52"/>
      <c r="J74" s="6">
        <v>180</v>
      </c>
      <c r="K74" s="53" t="s">
        <v>12</v>
      </c>
      <c r="L74" s="46">
        <v>1</v>
      </c>
      <c r="M74" s="42">
        <v>18439.16</v>
      </c>
      <c r="N74" s="30">
        <f>(M74*L74)</f>
        <v>18439.16</v>
      </c>
    </row>
    <row r="75" spans="2:16" s="23" customFormat="1" ht="15">
      <c r="B75" s="64"/>
      <c r="C75" s="3">
        <v>380</v>
      </c>
      <c r="D75" s="52" t="s">
        <v>51</v>
      </c>
      <c r="E75" s="52"/>
      <c r="F75" s="52"/>
      <c r="G75" s="52"/>
      <c r="H75" s="52"/>
      <c r="I75" s="52"/>
      <c r="J75" s="6">
        <v>180</v>
      </c>
      <c r="K75" s="53"/>
      <c r="L75" s="46"/>
      <c r="M75" s="42"/>
      <c r="N75" s="30"/>
      <c r="P75" s="22"/>
    </row>
    <row r="76" spans="2:14" s="23" customFormat="1" ht="15">
      <c r="B76" s="64"/>
      <c r="C76" s="3">
        <v>2105</v>
      </c>
      <c r="D76" s="52" t="s">
        <v>52</v>
      </c>
      <c r="E76" s="52"/>
      <c r="F76" s="52"/>
      <c r="G76" s="52"/>
      <c r="H76" s="52"/>
      <c r="I76" s="52"/>
      <c r="J76" s="6">
        <v>180</v>
      </c>
      <c r="K76" s="53"/>
      <c r="L76" s="46"/>
      <c r="M76" s="42"/>
      <c r="N76" s="30"/>
    </row>
    <row r="77" spans="2:14" s="23" customFormat="1" ht="15">
      <c r="B77" s="64"/>
      <c r="C77" s="3">
        <v>2408</v>
      </c>
      <c r="D77" s="52" t="s">
        <v>53</v>
      </c>
      <c r="E77" s="52"/>
      <c r="F77" s="52"/>
      <c r="G77" s="52"/>
      <c r="H77" s="52"/>
      <c r="I77" s="52"/>
      <c r="J77" s="6">
        <v>180</v>
      </c>
      <c r="K77" s="53"/>
      <c r="L77" s="46"/>
      <c r="M77" s="42"/>
      <c r="N77" s="30"/>
    </row>
    <row r="78" spans="2:14" s="23" customFormat="1" ht="18.75">
      <c r="B78" s="65"/>
      <c r="C78" s="69" t="s">
        <v>6</v>
      </c>
      <c r="D78" s="69"/>
      <c r="E78" s="69"/>
      <c r="F78" s="69"/>
      <c r="G78" s="69"/>
      <c r="H78" s="69"/>
      <c r="I78" s="69"/>
      <c r="J78" s="5">
        <f>SUM(J74:J77)</f>
        <v>720</v>
      </c>
      <c r="K78" s="69"/>
      <c r="L78" s="69"/>
      <c r="M78" s="69"/>
      <c r="N78" s="7">
        <f>SUM(N74:N77)</f>
        <v>18439.16</v>
      </c>
    </row>
    <row r="79" spans="2:14" s="23" customFormat="1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2:14" s="23" customFormat="1" ht="18.75">
      <c r="B80" s="40" t="s">
        <v>54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8">
        <f>N78</f>
        <v>18439.16</v>
      </c>
    </row>
    <row r="81" spans="2:14" s="23" customFormat="1" ht="18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2:14" s="23" customFormat="1" ht="18.75">
      <c r="B82" s="40" t="s">
        <v>55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</row>
    <row r="83" spans="2:14" s="23" customFormat="1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</row>
    <row r="84" spans="2:14" s="23" customFormat="1" ht="15">
      <c r="B84" s="63">
        <v>7</v>
      </c>
      <c r="C84" s="32" t="s">
        <v>56</v>
      </c>
      <c r="D84" s="32"/>
      <c r="E84" s="32"/>
      <c r="F84" s="32"/>
      <c r="G84" s="32"/>
      <c r="H84" s="32"/>
      <c r="I84" s="32"/>
      <c r="J84" s="43" t="s">
        <v>2</v>
      </c>
      <c r="K84" s="43" t="s">
        <v>3</v>
      </c>
      <c r="L84" s="43" t="s">
        <v>4</v>
      </c>
      <c r="M84" s="43" t="s">
        <v>5</v>
      </c>
      <c r="N84" s="28" t="s">
        <v>6</v>
      </c>
    </row>
    <row r="85" spans="2:14" s="23" customFormat="1" ht="15">
      <c r="B85" s="64"/>
      <c r="C85" s="51" t="s">
        <v>57</v>
      </c>
      <c r="D85" s="51"/>
      <c r="E85" s="51"/>
      <c r="F85" s="51"/>
      <c r="G85" s="51"/>
      <c r="H85" s="51"/>
      <c r="I85" s="51"/>
      <c r="J85" s="44"/>
      <c r="K85" s="44"/>
      <c r="L85" s="44"/>
      <c r="M85" s="44"/>
      <c r="N85" s="29"/>
    </row>
    <row r="86" spans="2:14" s="23" customFormat="1" ht="15">
      <c r="B86" s="64"/>
      <c r="C86" s="51" t="s">
        <v>8</v>
      </c>
      <c r="D86" s="51"/>
      <c r="E86" s="51"/>
      <c r="F86" s="51"/>
      <c r="G86" s="51"/>
      <c r="H86" s="51"/>
      <c r="I86" s="51"/>
      <c r="J86" s="44"/>
      <c r="K86" s="44"/>
      <c r="L86" s="44"/>
      <c r="M86" s="44"/>
      <c r="N86" s="29"/>
    </row>
    <row r="87" spans="2:19" s="23" customFormat="1" ht="18.75">
      <c r="B87" s="64"/>
      <c r="C87" s="2" t="s">
        <v>9</v>
      </c>
      <c r="D87" s="33" t="s">
        <v>10</v>
      </c>
      <c r="E87" s="33"/>
      <c r="F87" s="33"/>
      <c r="G87" s="33"/>
      <c r="H87" s="33"/>
      <c r="I87" s="33"/>
      <c r="J87" s="44"/>
      <c r="K87" s="44"/>
      <c r="L87" s="44"/>
      <c r="M87" s="44"/>
      <c r="N87" s="29"/>
      <c r="S87" s="24"/>
    </row>
    <row r="88" spans="2:14" s="23" customFormat="1" ht="15">
      <c r="B88" s="64"/>
      <c r="C88" s="3">
        <v>2441</v>
      </c>
      <c r="D88" s="52" t="s">
        <v>58</v>
      </c>
      <c r="E88" s="52"/>
      <c r="F88" s="52"/>
      <c r="G88" s="52"/>
      <c r="H88" s="52"/>
      <c r="I88" s="52"/>
      <c r="J88" s="6">
        <v>180</v>
      </c>
      <c r="K88" s="53" t="s">
        <v>12</v>
      </c>
      <c r="L88" s="46">
        <v>1</v>
      </c>
      <c r="M88" s="42">
        <f>M74</f>
        <v>18439.16</v>
      </c>
      <c r="N88" s="30">
        <f>(M88*L88)</f>
        <v>18439.16</v>
      </c>
    </row>
    <row r="89" spans="2:16" s="23" customFormat="1" ht="15">
      <c r="B89" s="64"/>
      <c r="C89" s="3">
        <v>2411</v>
      </c>
      <c r="D89" s="52" t="s">
        <v>59</v>
      </c>
      <c r="E89" s="52"/>
      <c r="F89" s="52"/>
      <c r="G89" s="52"/>
      <c r="H89" s="52"/>
      <c r="I89" s="52"/>
      <c r="J89" s="6">
        <v>180</v>
      </c>
      <c r="K89" s="53"/>
      <c r="L89" s="46"/>
      <c r="M89" s="42"/>
      <c r="N89" s="30"/>
      <c r="P89" s="22"/>
    </row>
    <row r="90" spans="2:14" s="23" customFormat="1" ht="15">
      <c r="B90" s="64"/>
      <c r="C90" s="3">
        <v>2418</v>
      </c>
      <c r="D90" s="52" t="s">
        <v>60</v>
      </c>
      <c r="E90" s="52"/>
      <c r="F90" s="52"/>
      <c r="G90" s="52"/>
      <c r="H90" s="52"/>
      <c r="I90" s="52"/>
      <c r="J90" s="6">
        <v>180</v>
      </c>
      <c r="K90" s="53"/>
      <c r="L90" s="46"/>
      <c r="M90" s="42"/>
      <c r="N90" s="30"/>
    </row>
    <row r="91" spans="2:14" s="23" customFormat="1" ht="15">
      <c r="B91" s="64"/>
      <c r="C91" s="3">
        <v>2412</v>
      </c>
      <c r="D91" s="52" t="s">
        <v>61</v>
      </c>
      <c r="E91" s="52"/>
      <c r="F91" s="52"/>
      <c r="G91" s="52"/>
      <c r="H91" s="52"/>
      <c r="I91" s="52"/>
      <c r="J91" s="6">
        <v>180</v>
      </c>
      <c r="K91" s="53"/>
      <c r="L91" s="46"/>
      <c r="M91" s="42"/>
      <c r="N91" s="30"/>
    </row>
    <row r="92" spans="2:14" s="23" customFormat="1" ht="18.75">
      <c r="B92" s="65"/>
      <c r="C92" s="69" t="s">
        <v>6</v>
      </c>
      <c r="D92" s="69"/>
      <c r="E92" s="69"/>
      <c r="F92" s="69"/>
      <c r="G92" s="69"/>
      <c r="H92" s="69"/>
      <c r="I92" s="69"/>
      <c r="J92" s="5">
        <f>SUM(J88:J91)</f>
        <v>720</v>
      </c>
      <c r="K92" s="69"/>
      <c r="L92" s="69"/>
      <c r="M92" s="69"/>
      <c r="N92" s="7">
        <f>SUM(N88:N91)</f>
        <v>18439.16</v>
      </c>
    </row>
    <row r="93" spans="2:14" s="23" customFormat="1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s="23" customFormat="1" ht="15">
      <c r="B94" s="71">
        <v>8</v>
      </c>
      <c r="C94" s="32" t="s">
        <v>62</v>
      </c>
      <c r="D94" s="32"/>
      <c r="E94" s="32"/>
      <c r="F94" s="32"/>
      <c r="G94" s="32"/>
      <c r="H94" s="32"/>
      <c r="I94" s="32"/>
      <c r="J94" s="34"/>
      <c r="K94" s="34"/>
      <c r="L94" s="34"/>
      <c r="M94" s="34"/>
      <c r="N94" s="35"/>
    </row>
    <row r="95" spans="2:14" s="23" customFormat="1" ht="15">
      <c r="B95" s="61"/>
      <c r="C95" s="33"/>
      <c r="D95" s="33"/>
      <c r="E95" s="33"/>
      <c r="F95" s="33"/>
      <c r="G95" s="33"/>
      <c r="H95" s="33"/>
      <c r="I95" s="33"/>
      <c r="J95" s="36"/>
      <c r="K95" s="36"/>
      <c r="L95" s="36"/>
      <c r="M95" s="36"/>
      <c r="N95" s="37"/>
    </row>
    <row r="96" spans="2:14" s="23" customFormat="1" ht="15">
      <c r="B96" s="61"/>
      <c r="C96" s="33"/>
      <c r="D96" s="33"/>
      <c r="E96" s="33"/>
      <c r="F96" s="33"/>
      <c r="G96" s="33"/>
      <c r="H96" s="33"/>
      <c r="I96" s="33"/>
      <c r="J96" s="44" t="s">
        <v>2</v>
      </c>
      <c r="K96" s="44" t="s">
        <v>3</v>
      </c>
      <c r="L96" s="44" t="s">
        <v>4</v>
      </c>
      <c r="M96" s="44" t="s">
        <v>5</v>
      </c>
      <c r="N96" s="29" t="s">
        <v>6</v>
      </c>
    </row>
    <row r="97" spans="2:14" s="23" customFormat="1" ht="15">
      <c r="B97" s="61"/>
      <c r="C97" s="51" t="s">
        <v>63</v>
      </c>
      <c r="D97" s="51"/>
      <c r="E97" s="51"/>
      <c r="F97" s="51"/>
      <c r="G97" s="51"/>
      <c r="H97" s="51"/>
      <c r="I97" s="51"/>
      <c r="J97" s="44"/>
      <c r="K97" s="44"/>
      <c r="L97" s="44"/>
      <c r="M97" s="44"/>
      <c r="N97" s="29"/>
    </row>
    <row r="98" spans="2:14" s="23" customFormat="1" ht="15">
      <c r="B98" s="61"/>
      <c r="C98" s="51" t="s">
        <v>8</v>
      </c>
      <c r="D98" s="51"/>
      <c r="E98" s="51"/>
      <c r="F98" s="51"/>
      <c r="G98" s="51"/>
      <c r="H98" s="51"/>
      <c r="I98" s="51"/>
      <c r="J98" s="44"/>
      <c r="K98" s="44"/>
      <c r="L98" s="44"/>
      <c r="M98" s="44"/>
      <c r="N98" s="29"/>
    </row>
    <row r="99" spans="2:14" s="23" customFormat="1" ht="15">
      <c r="B99" s="61"/>
      <c r="C99" s="51" t="s">
        <v>64</v>
      </c>
      <c r="D99" s="51"/>
      <c r="E99" s="51"/>
      <c r="F99" s="51"/>
      <c r="G99" s="51"/>
      <c r="H99" s="51"/>
      <c r="I99" s="51"/>
      <c r="J99" s="44"/>
      <c r="K99" s="44"/>
      <c r="L99" s="44"/>
      <c r="M99" s="44"/>
      <c r="N99" s="29"/>
    </row>
    <row r="100" spans="2:14" s="23" customFormat="1" ht="15">
      <c r="B100" s="61"/>
      <c r="C100" s="2" t="s">
        <v>9</v>
      </c>
      <c r="D100" s="33" t="s">
        <v>10</v>
      </c>
      <c r="E100" s="33"/>
      <c r="F100" s="33"/>
      <c r="G100" s="33"/>
      <c r="H100" s="33"/>
      <c r="I100" s="33"/>
      <c r="J100" s="44"/>
      <c r="K100" s="44"/>
      <c r="L100" s="44"/>
      <c r="M100" s="44"/>
      <c r="N100" s="29"/>
    </row>
    <row r="101" spans="2:14" s="23" customFormat="1" ht="15">
      <c r="B101" s="61"/>
      <c r="C101" s="3">
        <v>2416</v>
      </c>
      <c r="D101" s="52" t="s">
        <v>65</v>
      </c>
      <c r="E101" s="52"/>
      <c r="F101" s="52"/>
      <c r="G101" s="52"/>
      <c r="H101" s="52"/>
      <c r="I101" s="52"/>
      <c r="J101" s="10">
        <v>180</v>
      </c>
      <c r="K101" s="53" t="s">
        <v>12</v>
      </c>
      <c r="L101" s="46">
        <v>1</v>
      </c>
      <c r="M101" s="41">
        <f>M74</f>
        <v>18439.16</v>
      </c>
      <c r="N101" s="30">
        <f>M101*L101</f>
        <v>18439.16</v>
      </c>
    </row>
    <row r="102" spans="2:14" s="23" customFormat="1" ht="15">
      <c r="B102" s="61"/>
      <c r="C102" s="3">
        <v>2440</v>
      </c>
      <c r="D102" s="52" t="s">
        <v>66</v>
      </c>
      <c r="E102" s="52"/>
      <c r="F102" s="52"/>
      <c r="G102" s="52"/>
      <c r="H102" s="52"/>
      <c r="I102" s="52"/>
      <c r="J102" s="10">
        <v>180</v>
      </c>
      <c r="K102" s="53"/>
      <c r="L102" s="46"/>
      <c r="M102" s="42"/>
      <c r="N102" s="30"/>
    </row>
    <row r="103" spans="2:16" s="23" customFormat="1" ht="15">
      <c r="B103" s="61"/>
      <c r="C103" s="3">
        <v>922</v>
      </c>
      <c r="D103" s="52" t="s">
        <v>67</v>
      </c>
      <c r="E103" s="52"/>
      <c r="F103" s="52"/>
      <c r="G103" s="52"/>
      <c r="H103" s="52"/>
      <c r="I103" s="52"/>
      <c r="J103" s="3">
        <v>180</v>
      </c>
      <c r="K103" s="53"/>
      <c r="L103" s="46"/>
      <c r="M103" s="42"/>
      <c r="N103" s="30"/>
      <c r="P103" s="22"/>
    </row>
    <row r="104" spans="2:14" s="23" customFormat="1" ht="15">
      <c r="B104" s="61"/>
      <c r="C104" s="3">
        <v>2420</v>
      </c>
      <c r="D104" s="52" t="s">
        <v>68</v>
      </c>
      <c r="E104" s="52"/>
      <c r="F104" s="52"/>
      <c r="G104" s="52"/>
      <c r="H104" s="52"/>
      <c r="I104" s="52"/>
      <c r="J104" s="3">
        <v>180</v>
      </c>
      <c r="K104" s="53"/>
      <c r="L104" s="46"/>
      <c r="M104" s="42"/>
      <c r="N104" s="30"/>
    </row>
    <row r="105" spans="2:16" s="23" customFormat="1" ht="15">
      <c r="B105" s="61"/>
      <c r="C105" s="3">
        <v>2407</v>
      </c>
      <c r="D105" s="52" t="s">
        <v>69</v>
      </c>
      <c r="E105" s="52"/>
      <c r="F105" s="52"/>
      <c r="G105" s="52"/>
      <c r="H105" s="52"/>
      <c r="I105" s="52"/>
      <c r="J105" s="10">
        <v>180</v>
      </c>
      <c r="K105" s="53" t="s">
        <v>70</v>
      </c>
      <c r="L105" s="46">
        <v>1</v>
      </c>
      <c r="M105" s="42">
        <v>9799.56</v>
      </c>
      <c r="N105" s="30">
        <f>M105*L105</f>
        <v>9799.56</v>
      </c>
      <c r="P105" s="22"/>
    </row>
    <row r="106" spans="2:14" s="23" customFormat="1" ht="15">
      <c r="B106" s="61"/>
      <c r="C106" s="3">
        <v>445</v>
      </c>
      <c r="D106" s="52" t="s">
        <v>71</v>
      </c>
      <c r="E106" s="52"/>
      <c r="F106" s="52"/>
      <c r="G106" s="52"/>
      <c r="H106" s="52"/>
      <c r="I106" s="52"/>
      <c r="J106" s="10">
        <v>180</v>
      </c>
      <c r="K106" s="53"/>
      <c r="L106" s="46"/>
      <c r="M106" s="42"/>
      <c r="N106" s="30"/>
    </row>
    <row r="107" spans="2:16" s="23" customFormat="1" ht="18.75">
      <c r="B107" s="62"/>
      <c r="C107" s="69" t="s">
        <v>72</v>
      </c>
      <c r="D107" s="69"/>
      <c r="E107" s="69"/>
      <c r="F107" s="69"/>
      <c r="G107" s="69"/>
      <c r="H107" s="69"/>
      <c r="I107" s="69"/>
      <c r="J107" s="5">
        <f>SUM(J101:J106)</f>
        <v>1080</v>
      </c>
      <c r="K107" s="69"/>
      <c r="L107" s="69"/>
      <c r="M107" s="69"/>
      <c r="N107" s="7">
        <f>SUM(N101+N105)</f>
        <v>28238.72</v>
      </c>
      <c r="P107" s="22"/>
    </row>
    <row r="108" spans="1:36" s="26" customFormat="1" ht="15">
      <c r="A108" s="25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</row>
    <row r="109" spans="2:14" s="18" customFormat="1" ht="15" customHeight="1">
      <c r="B109" s="40" t="s">
        <v>73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8">
        <v>46677.88</v>
      </c>
    </row>
    <row r="110" spans="2:14" s="18" customFormat="1" ht="1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s="18" customFormat="1" ht="18.75">
      <c r="B111" s="40" t="s">
        <v>74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</row>
    <row r="112" spans="2:14" s="18" customFormat="1" ht="15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2:14" s="18" customFormat="1" ht="15">
      <c r="B113" s="63">
        <v>9</v>
      </c>
      <c r="C113" s="32" t="s">
        <v>75</v>
      </c>
      <c r="D113" s="32"/>
      <c r="E113" s="32"/>
      <c r="F113" s="32"/>
      <c r="G113" s="32"/>
      <c r="H113" s="32"/>
      <c r="I113" s="32"/>
      <c r="J113" s="43" t="s">
        <v>2</v>
      </c>
      <c r="K113" s="43" t="s">
        <v>3</v>
      </c>
      <c r="L113" s="43" t="s">
        <v>4</v>
      </c>
      <c r="M113" s="43" t="s">
        <v>5</v>
      </c>
      <c r="N113" s="28" t="s">
        <v>6</v>
      </c>
    </row>
    <row r="114" spans="2:18" s="18" customFormat="1" ht="26.25">
      <c r="B114" s="64"/>
      <c r="C114" s="51" t="s">
        <v>76</v>
      </c>
      <c r="D114" s="51"/>
      <c r="E114" s="51"/>
      <c r="F114" s="51"/>
      <c r="G114" s="51"/>
      <c r="H114" s="51"/>
      <c r="I114" s="51"/>
      <c r="J114" s="44"/>
      <c r="K114" s="44"/>
      <c r="L114" s="44"/>
      <c r="M114" s="44"/>
      <c r="N114" s="29"/>
      <c r="P114" s="16"/>
      <c r="Q114" s="17"/>
      <c r="R114" s="17"/>
    </row>
    <row r="115" spans="2:14" s="18" customFormat="1" ht="15">
      <c r="B115" s="64"/>
      <c r="C115" s="51" t="s">
        <v>77</v>
      </c>
      <c r="D115" s="51"/>
      <c r="E115" s="51"/>
      <c r="F115" s="51"/>
      <c r="G115" s="51"/>
      <c r="H115" s="51"/>
      <c r="I115" s="51"/>
      <c r="J115" s="44"/>
      <c r="K115" s="44"/>
      <c r="L115" s="44"/>
      <c r="M115" s="44"/>
      <c r="N115" s="29"/>
    </row>
    <row r="116" spans="2:14" s="18" customFormat="1" ht="15">
      <c r="B116" s="64"/>
      <c r="C116" s="2" t="s">
        <v>9</v>
      </c>
      <c r="D116" s="33" t="s">
        <v>10</v>
      </c>
      <c r="E116" s="33"/>
      <c r="F116" s="33"/>
      <c r="G116" s="33"/>
      <c r="H116" s="33"/>
      <c r="I116" s="33"/>
      <c r="J116" s="44"/>
      <c r="K116" s="44"/>
      <c r="L116" s="44"/>
      <c r="M116" s="44"/>
      <c r="N116" s="29"/>
    </row>
    <row r="117" spans="2:14" s="18" customFormat="1" ht="15">
      <c r="B117" s="64"/>
      <c r="C117" s="3">
        <v>2324</v>
      </c>
      <c r="D117" s="52" t="s">
        <v>100</v>
      </c>
      <c r="E117" s="52"/>
      <c r="F117" s="52"/>
      <c r="G117" s="52"/>
      <c r="H117" s="52"/>
      <c r="I117" s="52"/>
      <c r="J117" s="11">
        <v>132</v>
      </c>
      <c r="K117" s="55" t="s">
        <v>38</v>
      </c>
      <c r="L117" s="49">
        <v>1</v>
      </c>
      <c r="M117" s="45">
        <v>8333.72</v>
      </c>
      <c r="N117" s="38">
        <f>M117*L117</f>
        <v>8333.72</v>
      </c>
    </row>
    <row r="118" spans="2:14" s="18" customFormat="1" ht="15">
      <c r="B118" s="64"/>
      <c r="C118" s="3">
        <v>2779</v>
      </c>
      <c r="D118" s="52" t="s">
        <v>101</v>
      </c>
      <c r="E118" s="52"/>
      <c r="F118" s="52"/>
      <c r="G118" s="52"/>
      <c r="H118" s="52"/>
      <c r="I118" s="52"/>
      <c r="J118" s="11">
        <v>132</v>
      </c>
      <c r="K118" s="55"/>
      <c r="L118" s="49"/>
      <c r="M118" s="45"/>
      <c r="N118" s="38"/>
    </row>
    <row r="119" spans="2:14" s="23" customFormat="1" ht="18.75">
      <c r="B119" s="65"/>
      <c r="C119" s="69" t="s">
        <v>6</v>
      </c>
      <c r="D119" s="69"/>
      <c r="E119" s="69"/>
      <c r="F119" s="69"/>
      <c r="G119" s="69"/>
      <c r="H119" s="69"/>
      <c r="I119" s="69"/>
      <c r="J119" s="5">
        <f>SUM(J117:J118)</f>
        <v>264</v>
      </c>
      <c r="K119" s="69"/>
      <c r="L119" s="69"/>
      <c r="M119" s="69"/>
      <c r="N119" s="7">
        <f>SUM(N117:N118)</f>
        <v>8333.72</v>
      </c>
    </row>
    <row r="120" spans="2:14" ht="15"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2:14" ht="18.75">
      <c r="B121" s="40" t="s">
        <v>78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8">
        <f>SUM(N119)</f>
        <v>8333.72</v>
      </c>
    </row>
    <row r="122" spans="2:14" ht="18.75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</row>
    <row r="123" spans="2:14" ht="18.75">
      <c r="B123" s="40" t="s">
        <v>79</v>
      </c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</row>
    <row r="124" spans="2:14" ht="15"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2:16" ht="15">
      <c r="B125" s="63">
        <v>10</v>
      </c>
      <c r="C125" s="32" t="s">
        <v>80</v>
      </c>
      <c r="D125" s="32"/>
      <c r="E125" s="32"/>
      <c r="F125" s="32"/>
      <c r="G125" s="32"/>
      <c r="H125" s="32"/>
      <c r="I125" s="32"/>
      <c r="J125" s="43" t="s">
        <v>2</v>
      </c>
      <c r="K125" s="43" t="s">
        <v>3</v>
      </c>
      <c r="L125" s="43" t="s">
        <v>4</v>
      </c>
      <c r="M125" s="43" t="s">
        <v>5</v>
      </c>
      <c r="N125" s="28" t="s">
        <v>6</v>
      </c>
      <c r="P125" s="22"/>
    </row>
    <row r="126" spans="2:14" ht="15">
      <c r="B126" s="64"/>
      <c r="C126" s="51" t="s">
        <v>81</v>
      </c>
      <c r="D126" s="51"/>
      <c r="E126" s="51"/>
      <c r="F126" s="51"/>
      <c r="G126" s="51"/>
      <c r="H126" s="51"/>
      <c r="I126" s="51"/>
      <c r="J126" s="44"/>
      <c r="K126" s="44"/>
      <c r="L126" s="44"/>
      <c r="M126" s="44"/>
      <c r="N126" s="29"/>
    </row>
    <row r="127" spans="2:14" ht="15">
      <c r="B127" s="64"/>
      <c r="C127" s="51" t="s">
        <v>82</v>
      </c>
      <c r="D127" s="51"/>
      <c r="E127" s="51"/>
      <c r="F127" s="51"/>
      <c r="G127" s="51"/>
      <c r="H127" s="51"/>
      <c r="I127" s="51"/>
      <c r="J127" s="44"/>
      <c r="K127" s="44"/>
      <c r="L127" s="44"/>
      <c r="M127" s="44"/>
      <c r="N127" s="29"/>
    </row>
    <row r="128" spans="2:14" ht="15">
      <c r="B128" s="64"/>
      <c r="C128" s="2" t="s">
        <v>9</v>
      </c>
      <c r="D128" s="33" t="s">
        <v>10</v>
      </c>
      <c r="E128" s="33"/>
      <c r="F128" s="33"/>
      <c r="G128" s="33"/>
      <c r="H128" s="33"/>
      <c r="I128" s="33"/>
      <c r="J128" s="44"/>
      <c r="K128" s="44"/>
      <c r="L128" s="44"/>
      <c r="M128" s="44"/>
      <c r="N128" s="29"/>
    </row>
    <row r="129" spans="2:16" ht="15">
      <c r="B129" s="64"/>
      <c r="C129" s="3">
        <v>2462</v>
      </c>
      <c r="D129" s="52" t="s">
        <v>103</v>
      </c>
      <c r="E129" s="52"/>
      <c r="F129" s="52"/>
      <c r="G129" s="52"/>
      <c r="H129" s="52"/>
      <c r="I129" s="52"/>
      <c r="J129" s="11">
        <v>180</v>
      </c>
      <c r="K129" s="53" t="s">
        <v>70</v>
      </c>
      <c r="L129" s="46">
        <v>1</v>
      </c>
      <c r="M129" s="41">
        <f>M105</f>
        <v>9799.56</v>
      </c>
      <c r="N129" s="30">
        <f>M129*L129</f>
        <v>9799.56</v>
      </c>
      <c r="P129" s="22"/>
    </row>
    <row r="130" spans="2:16" ht="15">
      <c r="B130" s="64"/>
      <c r="C130" s="3">
        <v>219</v>
      </c>
      <c r="D130" s="52" t="s">
        <v>83</v>
      </c>
      <c r="E130" s="52"/>
      <c r="F130" s="52"/>
      <c r="G130" s="52"/>
      <c r="H130" s="52"/>
      <c r="I130" s="52"/>
      <c r="J130" s="11">
        <v>180</v>
      </c>
      <c r="K130" s="53"/>
      <c r="L130" s="46"/>
      <c r="M130" s="42"/>
      <c r="N130" s="30"/>
      <c r="P130" s="22"/>
    </row>
    <row r="131" spans="2:14" ht="18.75">
      <c r="B131" s="65"/>
      <c r="C131" s="69" t="s">
        <v>6</v>
      </c>
      <c r="D131" s="69"/>
      <c r="E131" s="69"/>
      <c r="F131" s="69"/>
      <c r="G131" s="69"/>
      <c r="H131" s="69"/>
      <c r="I131" s="69"/>
      <c r="J131" s="5">
        <f>SUM(J129:J130)</f>
        <v>360</v>
      </c>
      <c r="K131" s="69"/>
      <c r="L131" s="69"/>
      <c r="M131" s="69"/>
      <c r="N131" s="7">
        <f>SUM(N129:N130)</f>
        <v>9799.56</v>
      </c>
    </row>
    <row r="132" spans="2:14" ht="15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</row>
    <row r="133" spans="2:14" ht="18.75">
      <c r="B133" s="40" t="s">
        <v>84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8">
        <f>SUM(N131)</f>
        <v>9799.56</v>
      </c>
    </row>
    <row r="134" spans="2:14" ht="18.7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</row>
    <row r="135" spans="2:14" ht="18.75">
      <c r="B135" s="40" t="s">
        <v>85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</row>
    <row r="136" spans="2:14" ht="15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</row>
    <row r="137" spans="2:16" ht="15">
      <c r="B137" s="63">
        <v>11</v>
      </c>
      <c r="C137" s="32" t="s">
        <v>86</v>
      </c>
      <c r="D137" s="32"/>
      <c r="E137" s="32"/>
      <c r="F137" s="32"/>
      <c r="G137" s="32"/>
      <c r="H137" s="32"/>
      <c r="I137" s="32"/>
      <c r="J137" s="43" t="s">
        <v>2</v>
      </c>
      <c r="K137" s="43" t="s">
        <v>3</v>
      </c>
      <c r="L137" s="43" t="s">
        <v>4</v>
      </c>
      <c r="M137" s="43" t="s">
        <v>5</v>
      </c>
      <c r="N137" s="28" t="s">
        <v>6</v>
      </c>
      <c r="P137" s="22"/>
    </row>
    <row r="138" spans="2:14" ht="15">
      <c r="B138" s="64"/>
      <c r="C138" s="51" t="s">
        <v>87</v>
      </c>
      <c r="D138" s="51"/>
      <c r="E138" s="51"/>
      <c r="F138" s="51"/>
      <c r="G138" s="51"/>
      <c r="H138" s="51"/>
      <c r="I138" s="51"/>
      <c r="J138" s="44"/>
      <c r="K138" s="44"/>
      <c r="L138" s="44"/>
      <c r="M138" s="44"/>
      <c r="N138" s="29"/>
    </row>
    <row r="139" spans="2:14" ht="15">
      <c r="B139" s="64"/>
      <c r="C139" s="51" t="s">
        <v>88</v>
      </c>
      <c r="D139" s="51"/>
      <c r="E139" s="51"/>
      <c r="F139" s="51"/>
      <c r="G139" s="51"/>
      <c r="H139" s="51"/>
      <c r="I139" s="51"/>
      <c r="J139" s="44"/>
      <c r="K139" s="44"/>
      <c r="L139" s="44"/>
      <c r="M139" s="44"/>
      <c r="N139" s="29"/>
    </row>
    <row r="140" spans="2:14" ht="15">
      <c r="B140" s="64"/>
      <c r="C140" s="2" t="s">
        <v>9</v>
      </c>
      <c r="D140" s="33" t="s">
        <v>10</v>
      </c>
      <c r="E140" s="33"/>
      <c r="F140" s="33"/>
      <c r="G140" s="33"/>
      <c r="H140" s="33"/>
      <c r="I140" s="33"/>
      <c r="J140" s="44"/>
      <c r="K140" s="44"/>
      <c r="L140" s="44"/>
      <c r="M140" s="44"/>
      <c r="N140" s="29"/>
    </row>
    <row r="141" spans="2:14" ht="15">
      <c r="B141" s="64"/>
      <c r="C141" s="3">
        <v>1089</v>
      </c>
      <c r="D141" s="52" t="s">
        <v>89</v>
      </c>
      <c r="E141" s="52"/>
      <c r="F141" s="52"/>
      <c r="G141" s="52"/>
      <c r="H141" s="52"/>
      <c r="I141" s="52"/>
      <c r="J141" s="11">
        <v>180</v>
      </c>
      <c r="K141" s="53" t="s">
        <v>70</v>
      </c>
      <c r="L141" s="46">
        <v>1</v>
      </c>
      <c r="M141" s="42">
        <f>M105</f>
        <v>9799.56</v>
      </c>
      <c r="N141" s="30">
        <f>M141*L141</f>
        <v>9799.56</v>
      </c>
    </row>
    <row r="142" spans="2:14" ht="15">
      <c r="B142" s="64"/>
      <c r="C142" s="3">
        <v>963</v>
      </c>
      <c r="D142" s="52" t="s">
        <v>90</v>
      </c>
      <c r="E142" s="52"/>
      <c r="F142" s="52"/>
      <c r="G142" s="52"/>
      <c r="H142" s="52"/>
      <c r="I142" s="52"/>
      <c r="J142" s="11">
        <v>180</v>
      </c>
      <c r="K142" s="53"/>
      <c r="L142" s="46"/>
      <c r="M142" s="42"/>
      <c r="N142" s="30"/>
    </row>
    <row r="143" spans="2:14" ht="18.75">
      <c r="B143" s="65"/>
      <c r="C143" s="69" t="s">
        <v>6</v>
      </c>
      <c r="D143" s="69"/>
      <c r="E143" s="69"/>
      <c r="F143" s="69"/>
      <c r="G143" s="69"/>
      <c r="H143" s="69"/>
      <c r="I143" s="69"/>
      <c r="J143" s="5">
        <f>SUM(J141:J142)</f>
        <v>360</v>
      </c>
      <c r="K143" s="69"/>
      <c r="L143" s="69"/>
      <c r="M143" s="69"/>
      <c r="N143" s="7">
        <f>SUM(N141:N142)</f>
        <v>9799.56</v>
      </c>
    </row>
    <row r="144" spans="2:14" ht="15"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</row>
    <row r="145" spans="2:22" ht="18.75">
      <c r="B145" s="60">
        <v>12</v>
      </c>
      <c r="C145" s="32" t="s">
        <v>91</v>
      </c>
      <c r="D145" s="32"/>
      <c r="E145" s="32"/>
      <c r="F145" s="32"/>
      <c r="G145" s="32"/>
      <c r="H145" s="32"/>
      <c r="I145" s="32"/>
      <c r="J145" s="43" t="s">
        <v>2</v>
      </c>
      <c r="K145" s="43" t="s">
        <v>3</v>
      </c>
      <c r="L145" s="43" t="s">
        <v>4</v>
      </c>
      <c r="M145" s="43" t="s">
        <v>5</v>
      </c>
      <c r="N145" s="28" t="s">
        <v>6</v>
      </c>
      <c r="V145" s="27"/>
    </row>
    <row r="146" spans="2:14" ht="15">
      <c r="B146" s="61"/>
      <c r="C146" s="70" t="s">
        <v>92</v>
      </c>
      <c r="D146" s="70"/>
      <c r="E146" s="70"/>
      <c r="F146" s="70"/>
      <c r="G146" s="70"/>
      <c r="H146" s="70"/>
      <c r="I146" s="70"/>
      <c r="J146" s="44"/>
      <c r="K146" s="44"/>
      <c r="L146" s="44"/>
      <c r="M146" s="44"/>
      <c r="N146" s="29"/>
    </row>
    <row r="147" spans="2:14" ht="15">
      <c r="B147" s="61"/>
      <c r="C147" s="70" t="s">
        <v>8</v>
      </c>
      <c r="D147" s="70"/>
      <c r="E147" s="70"/>
      <c r="F147" s="70"/>
      <c r="G147" s="70"/>
      <c r="H147" s="70"/>
      <c r="I147" s="70"/>
      <c r="J147" s="44"/>
      <c r="K147" s="44"/>
      <c r="L147" s="44"/>
      <c r="M147" s="44"/>
      <c r="N147" s="29"/>
    </row>
    <row r="148" spans="2:14" ht="15">
      <c r="B148" s="61"/>
      <c r="C148" s="2" t="s">
        <v>9</v>
      </c>
      <c r="D148" s="33" t="s">
        <v>10</v>
      </c>
      <c r="E148" s="33"/>
      <c r="F148" s="33"/>
      <c r="G148" s="33"/>
      <c r="H148" s="33"/>
      <c r="I148" s="33"/>
      <c r="J148" s="44"/>
      <c r="K148" s="44"/>
      <c r="L148" s="44"/>
      <c r="M148" s="44"/>
      <c r="N148" s="29"/>
    </row>
    <row r="149" spans="2:14" ht="15">
      <c r="B149" s="61"/>
      <c r="C149" s="3">
        <v>426</v>
      </c>
      <c r="D149" s="52" t="s">
        <v>93</v>
      </c>
      <c r="E149" s="52"/>
      <c r="F149" s="52"/>
      <c r="G149" s="52"/>
      <c r="H149" s="52"/>
      <c r="I149" s="52"/>
      <c r="J149" s="11">
        <v>180</v>
      </c>
      <c r="K149" s="53" t="s">
        <v>12</v>
      </c>
      <c r="L149" s="46">
        <v>1</v>
      </c>
      <c r="M149" s="42">
        <f>M74</f>
        <v>18439.16</v>
      </c>
      <c r="N149" s="30">
        <f>M149*L149</f>
        <v>18439.16</v>
      </c>
    </row>
    <row r="150" spans="2:14" ht="15">
      <c r="B150" s="61"/>
      <c r="C150" s="3">
        <v>468</v>
      </c>
      <c r="D150" s="52" t="s">
        <v>94</v>
      </c>
      <c r="E150" s="52"/>
      <c r="F150" s="52"/>
      <c r="G150" s="52"/>
      <c r="H150" s="52"/>
      <c r="I150" s="52"/>
      <c r="J150" s="11">
        <v>180</v>
      </c>
      <c r="K150" s="53"/>
      <c r="L150" s="46"/>
      <c r="M150" s="42"/>
      <c r="N150" s="30"/>
    </row>
    <row r="151" spans="2:14" ht="15">
      <c r="B151" s="61"/>
      <c r="C151" s="3">
        <v>382</v>
      </c>
      <c r="D151" s="52" t="s">
        <v>95</v>
      </c>
      <c r="E151" s="52"/>
      <c r="F151" s="52"/>
      <c r="G151" s="52"/>
      <c r="H151" s="52"/>
      <c r="I151" s="52"/>
      <c r="J151" s="11">
        <v>180</v>
      </c>
      <c r="K151" s="53"/>
      <c r="L151" s="46"/>
      <c r="M151" s="42"/>
      <c r="N151" s="30"/>
    </row>
    <row r="152" spans="2:14" ht="15">
      <c r="B152" s="61"/>
      <c r="C152" s="3">
        <v>256</v>
      </c>
      <c r="D152" s="52" t="s">
        <v>96</v>
      </c>
      <c r="E152" s="52"/>
      <c r="F152" s="52"/>
      <c r="G152" s="52"/>
      <c r="H152" s="52"/>
      <c r="I152" s="52"/>
      <c r="J152" s="12">
        <v>180</v>
      </c>
      <c r="K152" s="53"/>
      <c r="L152" s="46"/>
      <c r="M152" s="42"/>
      <c r="N152" s="30"/>
    </row>
    <row r="153" spans="2:14" ht="18.75">
      <c r="B153" s="62"/>
      <c r="C153" s="69" t="s">
        <v>6</v>
      </c>
      <c r="D153" s="69"/>
      <c r="E153" s="69"/>
      <c r="F153" s="69"/>
      <c r="G153" s="69"/>
      <c r="H153" s="69"/>
      <c r="I153" s="69"/>
      <c r="J153" s="5">
        <f>SUM(J149:J152)</f>
        <v>720</v>
      </c>
      <c r="K153" s="58"/>
      <c r="L153" s="58"/>
      <c r="M153" s="58"/>
      <c r="N153" s="13">
        <f>SUM(N149:N152)</f>
        <v>18439.16</v>
      </c>
    </row>
    <row r="154" spans="2:14" ht="15"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</row>
    <row r="155" spans="2:14" ht="18.75">
      <c r="B155" s="59" t="s">
        <v>97</v>
      </c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8">
        <f>SUM(N143+N153)</f>
        <v>28238.72</v>
      </c>
    </row>
    <row r="156" spans="2:14" ht="15"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</row>
    <row r="157" spans="2:14" ht="18.75">
      <c r="B157" s="40" t="s">
        <v>98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8">
        <f>SUM(N66+N80+N109+N121+N133+N155)</f>
        <v>128462.35999999999</v>
      </c>
    </row>
    <row r="158" spans="2:14" ht="15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</row>
    <row r="159" spans="2:14" ht="18.75">
      <c r="B159" s="40" t="s">
        <v>99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8">
        <f>SUM(N46+N157)</f>
        <v>202638.44</v>
      </c>
    </row>
    <row r="160" spans="2:14" ht="18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4"/>
    </row>
    <row r="165" ht="15">
      <c r="O165" s="21"/>
    </row>
    <row r="167" ht="15">
      <c r="O167" s="21"/>
    </row>
    <row r="168" ht="15">
      <c r="O168" s="21"/>
    </row>
  </sheetData>
  <sheetProtection/>
  <mergeCells count="288">
    <mergeCell ref="B6:N6"/>
    <mergeCell ref="B7:N7"/>
    <mergeCell ref="B8:N8"/>
    <mergeCell ref="B9:N9"/>
    <mergeCell ref="C10:I10"/>
    <mergeCell ref="C11:I11"/>
    <mergeCell ref="J10:J13"/>
    <mergeCell ref="K10:K13"/>
    <mergeCell ref="L10:L13"/>
    <mergeCell ref="C12:I12"/>
    <mergeCell ref="D13:I13"/>
    <mergeCell ref="D14:I14"/>
    <mergeCell ref="D15:I15"/>
    <mergeCell ref="D16:I16"/>
    <mergeCell ref="D17:I17"/>
    <mergeCell ref="C18:I18"/>
    <mergeCell ref="K18:M18"/>
    <mergeCell ref="B19:N19"/>
    <mergeCell ref="C21:I21"/>
    <mergeCell ref="C22:I22"/>
    <mergeCell ref="C23:I23"/>
    <mergeCell ref="J21:J24"/>
    <mergeCell ref="D24:I24"/>
    <mergeCell ref="D25:I25"/>
    <mergeCell ref="D26:I26"/>
    <mergeCell ref="D27:I27"/>
    <mergeCell ref="D28:I28"/>
    <mergeCell ref="C29:I29"/>
    <mergeCell ref="D38:I38"/>
    <mergeCell ref="D39:I39"/>
    <mergeCell ref="D40:I40"/>
    <mergeCell ref="K29:M29"/>
    <mergeCell ref="B30:N30"/>
    <mergeCell ref="C31:I31"/>
    <mergeCell ref="C32:I32"/>
    <mergeCell ref="C33:I33"/>
    <mergeCell ref="D34:I34"/>
    <mergeCell ref="J31:J34"/>
    <mergeCell ref="K31:K34"/>
    <mergeCell ref="D41:I41"/>
    <mergeCell ref="D42:I42"/>
    <mergeCell ref="C43:I43"/>
    <mergeCell ref="K43:M43"/>
    <mergeCell ref="B44:N44"/>
    <mergeCell ref="B45:N45"/>
    <mergeCell ref="N35:N42"/>
    <mergeCell ref="D35:I35"/>
    <mergeCell ref="D36:I36"/>
    <mergeCell ref="D37:I37"/>
    <mergeCell ref="L54:L55"/>
    <mergeCell ref="M54:M55"/>
    <mergeCell ref="B46:M46"/>
    <mergeCell ref="B47:N47"/>
    <mergeCell ref="B48:N48"/>
    <mergeCell ref="B49:N49"/>
    <mergeCell ref="C50:I50"/>
    <mergeCell ref="C51:I51"/>
    <mergeCell ref="N50:N53"/>
    <mergeCell ref="N54:N55"/>
    <mergeCell ref="L58:L61"/>
    <mergeCell ref="M58:M61"/>
    <mergeCell ref="C52:I52"/>
    <mergeCell ref="D53:I53"/>
    <mergeCell ref="D54:I54"/>
    <mergeCell ref="D55:I55"/>
    <mergeCell ref="C56:I56"/>
    <mergeCell ref="K56:M56"/>
    <mergeCell ref="J50:J53"/>
    <mergeCell ref="K54:K55"/>
    <mergeCell ref="L62:L63"/>
    <mergeCell ref="M62:M63"/>
    <mergeCell ref="B57:N57"/>
    <mergeCell ref="C58:I58"/>
    <mergeCell ref="C59:I59"/>
    <mergeCell ref="C60:I60"/>
    <mergeCell ref="D61:I61"/>
    <mergeCell ref="D62:I62"/>
    <mergeCell ref="J58:J61"/>
    <mergeCell ref="K58:K61"/>
    <mergeCell ref="K70:K73"/>
    <mergeCell ref="L70:L73"/>
    <mergeCell ref="M70:M73"/>
    <mergeCell ref="D63:I63"/>
    <mergeCell ref="C64:I64"/>
    <mergeCell ref="K64:M64"/>
    <mergeCell ref="B65:N65"/>
    <mergeCell ref="B66:M66"/>
    <mergeCell ref="B67:N67"/>
    <mergeCell ref="K62:K63"/>
    <mergeCell ref="K74:K77"/>
    <mergeCell ref="L74:L77"/>
    <mergeCell ref="M74:M77"/>
    <mergeCell ref="B68:N68"/>
    <mergeCell ref="B69:N69"/>
    <mergeCell ref="C70:I70"/>
    <mergeCell ref="C71:I71"/>
    <mergeCell ref="C72:I72"/>
    <mergeCell ref="D73:I73"/>
    <mergeCell ref="J70:J73"/>
    <mergeCell ref="C84:I84"/>
    <mergeCell ref="C85:I85"/>
    <mergeCell ref="L84:L87"/>
    <mergeCell ref="M84:M87"/>
    <mergeCell ref="D74:I74"/>
    <mergeCell ref="D75:I75"/>
    <mergeCell ref="D76:I76"/>
    <mergeCell ref="D77:I77"/>
    <mergeCell ref="C78:I78"/>
    <mergeCell ref="K78:M78"/>
    <mergeCell ref="C86:I86"/>
    <mergeCell ref="D87:I87"/>
    <mergeCell ref="D88:I88"/>
    <mergeCell ref="D89:I89"/>
    <mergeCell ref="D90:I90"/>
    <mergeCell ref="D91:I91"/>
    <mergeCell ref="C92:I92"/>
    <mergeCell ref="K92:M92"/>
    <mergeCell ref="B93:N93"/>
    <mergeCell ref="C97:I97"/>
    <mergeCell ref="C98:I98"/>
    <mergeCell ref="C99:I99"/>
    <mergeCell ref="B84:B92"/>
    <mergeCell ref="J84:J87"/>
    <mergeCell ref="K84:K87"/>
    <mergeCell ref="K88:K91"/>
    <mergeCell ref="D100:I100"/>
    <mergeCell ref="D101:I101"/>
    <mergeCell ref="D102:I102"/>
    <mergeCell ref="D103:I103"/>
    <mergeCell ref="D104:I104"/>
    <mergeCell ref="D105:I105"/>
    <mergeCell ref="D106:I106"/>
    <mergeCell ref="C107:I107"/>
    <mergeCell ref="K107:M107"/>
    <mergeCell ref="B108:N108"/>
    <mergeCell ref="B109:M109"/>
    <mergeCell ref="B111:N111"/>
    <mergeCell ref="B94:B107"/>
    <mergeCell ref="J96:J100"/>
    <mergeCell ref="K96:K100"/>
    <mergeCell ref="K101:K104"/>
    <mergeCell ref="D118:I118"/>
    <mergeCell ref="C119:I119"/>
    <mergeCell ref="K119:M119"/>
    <mergeCell ref="B120:N120"/>
    <mergeCell ref="B121:M121"/>
    <mergeCell ref="B122:N122"/>
    <mergeCell ref="B113:B119"/>
    <mergeCell ref="J113:J116"/>
    <mergeCell ref="C113:I113"/>
    <mergeCell ref="C114:I114"/>
    <mergeCell ref="B123:N123"/>
    <mergeCell ref="B124:N124"/>
    <mergeCell ref="C125:I125"/>
    <mergeCell ref="C126:I126"/>
    <mergeCell ref="C127:I127"/>
    <mergeCell ref="D128:I128"/>
    <mergeCell ref="M125:M128"/>
    <mergeCell ref="N125:N128"/>
    <mergeCell ref="D129:I129"/>
    <mergeCell ref="D130:I130"/>
    <mergeCell ref="C131:I131"/>
    <mergeCell ref="K131:M131"/>
    <mergeCell ref="B132:N132"/>
    <mergeCell ref="B133:M133"/>
    <mergeCell ref="B125:B131"/>
    <mergeCell ref="J125:J128"/>
    <mergeCell ref="L125:L128"/>
    <mergeCell ref="L129:L130"/>
    <mergeCell ref="D141:I141"/>
    <mergeCell ref="D142:I142"/>
    <mergeCell ref="C143:I143"/>
    <mergeCell ref="K143:M143"/>
    <mergeCell ref="B144:N144"/>
    <mergeCell ref="B137:B143"/>
    <mergeCell ref="J137:J140"/>
    <mergeCell ref="K141:K142"/>
    <mergeCell ref="L137:L140"/>
    <mergeCell ref="C138:I138"/>
    <mergeCell ref="J145:J148"/>
    <mergeCell ref="K145:K148"/>
    <mergeCell ref="K149:K152"/>
    <mergeCell ref="C145:I145"/>
    <mergeCell ref="C146:I146"/>
    <mergeCell ref="C147:I147"/>
    <mergeCell ref="D148:I148"/>
    <mergeCell ref="D149:I149"/>
    <mergeCell ref="D150:I150"/>
    <mergeCell ref="B159:M159"/>
    <mergeCell ref="B10:B18"/>
    <mergeCell ref="B21:B29"/>
    <mergeCell ref="B31:B43"/>
    <mergeCell ref="B50:B56"/>
    <mergeCell ref="B58:B64"/>
    <mergeCell ref="B70:B78"/>
    <mergeCell ref="D151:I151"/>
    <mergeCell ref="D152:I152"/>
    <mergeCell ref="C153:I153"/>
    <mergeCell ref="K35:K42"/>
    <mergeCell ref="K50:K53"/>
    <mergeCell ref="B156:N156"/>
    <mergeCell ref="B157:M157"/>
    <mergeCell ref="B158:N158"/>
    <mergeCell ref="K153:M153"/>
    <mergeCell ref="B154:N154"/>
    <mergeCell ref="B155:M155"/>
    <mergeCell ref="B145:B153"/>
    <mergeCell ref="K113:K116"/>
    <mergeCell ref="K125:K128"/>
    <mergeCell ref="K129:K130"/>
    <mergeCell ref="K137:K140"/>
    <mergeCell ref="B134:N134"/>
    <mergeCell ref="B135:N135"/>
    <mergeCell ref="B136:N136"/>
    <mergeCell ref="C137:I137"/>
    <mergeCell ref="D140:I140"/>
    <mergeCell ref="N129:N130"/>
    <mergeCell ref="C139:I139"/>
    <mergeCell ref="L14:L17"/>
    <mergeCell ref="L21:L24"/>
    <mergeCell ref="L25:L28"/>
    <mergeCell ref="L31:L34"/>
    <mergeCell ref="L35:L42"/>
    <mergeCell ref="L50:L53"/>
    <mergeCell ref="B20:N20"/>
    <mergeCell ref="K14:K17"/>
    <mergeCell ref="K21:K24"/>
    <mergeCell ref="K25:K28"/>
    <mergeCell ref="L101:L104"/>
    <mergeCell ref="L105:L106"/>
    <mergeCell ref="L113:L116"/>
    <mergeCell ref="L117:L118"/>
    <mergeCell ref="B112:N112"/>
    <mergeCell ref="C115:I115"/>
    <mergeCell ref="D116:I116"/>
    <mergeCell ref="D117:I117"/>
    <mergeCell ref="K105:K106"/>
    <mergeCell ref="K117:K118"/>
    <mergeCell ref="L145:L148"/>
    <mergeCell ref="L149:L152"/>
    <mergeCell ref="M10:M13"/>
    <mergeCell ref="M14:M17"/>
    <mergeCell ref="M21:M24"/>
    <mergeCell ref="M25:M28"/>
    <mergeCell ref="M31:M34"/>
    <mergeCell ref="M35:M42"/>
    <mergeCell ref="M50:M53"/>
    <mergeCell ref="L88:L91"/>
    <mergeCell ref="M145:M148"/>
    <mergeCell ref="M149:M152"/>
    <mergeCell ref="N10:N13"/>
    <mergeCell ref="N14:N17"/>
    <mergeCell ref="N21:N24"/>
    <mergeCell ref="N25:N28"/>
    <mergeCell ref="N31:N34"/>
    <mergeCell ref="M88:M91"/>
    <mergeCell ref="M96:M100"/>
    <mergeCell ref="M101:M104"/>
    <mergeCell ref="B82:N82"/>
    <mergeCell ref="B83:N83"/>
    <mergeCell ref="M129:M130"/>
    <mergeCell ref="M137:M140"/>
    <mergeCell ref="M141:M142"/>
    <mergeCell ref="M105:M106"/>
    <mergeCell ref="M113:M116"/>
    <mergeCell ref="M117:M118"/>
    <mergeCell ref="L141:L142"/>
    <mergeCell ref="L96:L100"/>
    <mergeCell ref="N105:N106"/>
    <mergeCell ref="N113:N116"/>
    <mergeCell ref="N117:N118"/>
    <mergeCell ref="N58:N61"/>
    <mergeCell ref="N62:N63"/>
    <mergeCell ref="N70:N73"/>
    <mergeCell ref="N74:N77"/>
    <mergeCell ref="N84:N87"/>
    <mergeCell ref="B79:N79"/>
    <mergeCell ref="B80:M80"/>
    <mergeCell ref="N137:N140"/>
    <mergeCell ref="N141:N142"/>
    <mergeCell ref="N145:N148"/>
    <mergeCell ref="N149:N152"/>
    <mergeCell ref="B1:N5"/>
    <mergeCell ref="C94:I96"/>
    <mergeCell ref="J94:N95"/>
    <mergeCell ref="N88:N91"/>
    <mergeCell ref="N96:N100"/>
    <mergeCell ref="N101:N104"/>
  </mergeCells>
  <printOptions/>
  <pageMargins left="0.7874015748031497" right="0.7874015748031497" top="0.3937007874015748" bottom="0.3937007874015748" header="0.3937007874015748" footer="0.3937007874015748"/>
  <pageSetup fitToHeight="4" horizontalDpi="600" verticalDpi="600" orientation="landscape" paperSize="9" scale="69" r:id="rId1"/>
  <rowBreaks count="2" manualBreakCount="2">
    <brk id="80" max="14" man="1"/>
    <brk id="1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Everaldo Nascimento da Silva</dc:creator>
  <cp:keywords/>
  <dc:description/>
  <cp:lastModifiedBy>Usuário</cp:lastModifiedBy>
  <cp:lastPrinted>2022-10-07T13:49:55Z</cp:lastPrinted>
  <dcterms:created xsi:type="dcterms:W3CDTF">2006-09-16T00:00:00Z</dcterms:created>
  <dcterms:modified xsi:type="dcterms:W3CDTF">2023-06-07T19:14:08Z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1046-11.2.0.11440</vt:lpwstr>
  </property>
  <property fmtid="{D5CDD505-2E9C-101B-9397-08002B2CF9AE}" pid="3" name="ICV">
    <vt:lpwstr>644CD7DB085A46CBAE34CEE980BE7899</vt:lpwstr>
  </property>
</Properties>
</file>