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635" windowHeight="7650" activeTab="1"/>
  </bookViews>
  <sheets>
    <sheet name="CASAL- CONTRATO nº 088.2020" sheetId="1" r:id="rId1"/>
    <sheet name="GESEA" sheetId="2" r:id="rId2"/>
    <sheet name="SAS" sheetId="3" r:id="rId3"/>
    <sheet name="GEPROM" sheetId="4" r:id="rId4"/>
  </sheets>
  <definedNames>
    <definedName name="_xlnm.Print_Area" localSheetId="0">'CASAL- CONTRATO nº 088.2020'!$A$1:$O$173</definedName>
  </definedNames>
  <calcPr fullCalcOnLoad="1"/>
</workbook>
</file>

<file path=xl/sharedStrings.xml><?xml version="1.0" encoding="utf-8"?>
<sst xmlns="http://schemas.openxmlformats.org/spreadsheetml/2006/main" count="418" uniqueCount="109">
  <si>
    <t>RELAÇÃO DOS COLABORADORES DA TIGRE VIGILÂNCIA 2023</t>
  </si>
  <si>
    <t>MÊS DE REFERÊNCIA: NOVEMBRO/2023</t>
  </si>
  <si>
    <t>CAPITAL (MACEIÓ)</t>
  </si>
  <si>
    <t>PRÉDIO SEDE - SULOS</t>
  </si>
  <si>
    <t>Qtde. Horas</t>
  </si>
  <si>
    <t>Tipo de Posto</t>
  </si>
  <si>
    <t>Qtde.</t>
  </si>
  <si>
    <t>Valor Mensal Unitário do Posto</t>
  </si>
  <si>
    <t>Valor Total Mensal do Posto</t>
  </si>
  <si>
    <t>Rua Barão de Atalaia, nº 200 - Centro - Maceió</t>
  </si>
  <si>
    <t>Vigilância 24h, diariamente - CLASSE I</t>
  </si>
  <si>
    <t>Mat.</t>
  </si>
  <si>
    <t>Nome do Vigilante</t>
  </si>
  <si>
    <t>Edivanilson Silva de Oliveira</t>
  </si>
  <si>
    <t>CLASSE I</t>
  </si>
  <si>
    <t>Marcos Antônio Carvalho da Silva</t>
  </si>
  <si>
    <t xml:space="preserve">Davi de Jesues dos Santos </t>
  </si>
  <si>
    <t>Welington Silva do Nascimento</t>
  </si>
  <si>
    <t>Refere-se a PARCELA 4/06 correspondente ao ressarcimento de furto conforme Processo E: 19620.0000001205/2023 (R$15.635,14/6=R$2.605,86)</t>
  </si>
  <si>
    <t xml:space="preserve">Valor Faturado contemplado a 3ª parcela do ressarcimento </t>
  </si>
  <si>
    <t>PRÉDIO DA GEMEM - GEMEM</t>
  </si>
  <si>
    <t>Travessa Prof. José Silveira Camerino, s/nº Pinheiro - Maceió</t>
  </si>
  <si>
    <t>Ricardo Jorge Domingos Barbosa</t>
  </si>
  <si>
    <t>Ivanildo Bispo Monteiro</t>
  </si>
  <si>
    <t>Antonio Rosa da Silva Sobrinho</t>
  </si>
  <si>
    <t xml:space="preserve">Luciano Rocha da Silva </t>
  </si>
  <si>
    <t>Valdir da Silva Borges</t>
  </si>
  <si>
    <t xml:space="preserve">José Ednaldo Barbosa de Souza </t>
  </si>
  <si>
    <t xml:space="preserve">Paulo Sergio dos Santos </t>
  </si>
  <si>
    <t xml:space="preserve">José de Moura Guedes </t>
  </si>
  <si>
    <t xml:space="preserve">Valor Total Mensal do Posto </t>
  </si>
  <si>
    <t>valor total para serviços executados na SULOS + GEMEM EM MACEIÓ</t>
  </si>
  <si>
    <t>PRÉDIO DA GEQPRO - GEQPRO</t>
  </si>
  <si>
    <t>Rua Paulo Roberto de Farias, s/nº - Benedito Bentes - Maceió</t>
  </si>
  <si>
    <t>Igor dos Santos</t>
  </si>
  <si>
    <t xml:space="preserve">Geraldo Marinho dos Santos </t>
  </si>
  <si>
    <t xml:space="preserve">Anselmo Silva dos Santos </t>
  </si>
  <si>
    <t xml:space="preserve">Macssuel Felipe Ferreira da Silva </t>
  </si>
  <si>
    <t>VALOR TOTAL PARA CAPITAL MACEIÓ</t>
  </si>
  <si>
    <t>INTERIOR (ARAPIRACA)</t>
  </si>
  <si>
    <t>PRÉDIO ADMINISTRATIVO - UNIDADE AGRESTE - UN. AGRESTE</t>
  </si>
  <si>
    <t>Rua Santo Antônio, nº 128 - Centro - Arapiraca</t>
  </si>
  <si>
    <t>Vigilância 12h, diurno, de segunda a sexta-feira - CLASSE V</t>
  </si>
  <si>
    <t>José Claudio Rodrigues de Barros</t>
  </si>
  <si>
    <t>CLASSE V</t>
  </si>
  <si>
    <t>Felipe Gustavo Alves de Moura</t>
  </si>
  <si>
    <t>PRÉDIO DA CAIXA D'ÁGUA - UN. AGRESTE</t>
  </si>
  <si>
    <t>Rua Nossa Senhora da Aparecida, s/nº - Arapiraca</t>
  </si>
  <si>
    <t>Vigilância 12h, diurno, diariamente - CLASSE IV</t>
  </si>
  <si>
    <t>José Lourença da Silva</t>
  </si>
  <si>
    <t>CLASSE  IV</t>
  </si>
  <si>
    <t>José Jacinto Gonçalves Braga</t>
  </si>
  <si>
    <t>VALOR TOTAL PARA INTERIOR (ARAPIRACA)</t>
  </si>
  <si>
    <t>INTERIOR (PALMEIRA DOS ÍNDIOS)</t>
  </si>
  <si>
    <t xml:space="preserve">PRÉDIO ADMINISTRATIVO - UNIDADE SERRANA </t>
  </si>
  <si>
    <t>Av. Conselheiro Sebastião Lima, nº 701 - Palmeira dos Índios</t>
  </si>
  <si>
    <t>José Nilo Barbosa da Costa</t>
  </si>
  <si>
    <t>Jivaldo Ivan de Souza</t>
  </si>
  <si>
    <t>José Claudio da Silva Tenório de Albuquerque</t>
  </si>
  <si>
    <t>José Quirino Ferreira Filho</t>
  </si>
  <si>
    <t>VALOR TOTAL PARA INTERIOR (PALMEIRA DOS ÍNDIOS)</t>
  </si>
  <si>
    <t>INTERIOR (DELMIRO GOUVEIA)</t>
  </si>
  <si>
    <t>PRÉDIO DA UNIDADE SERTÃO - UN. SERTÃO</t>
  </si>
  <si>
    <t>Rua Olavo Bilac, s/nº - Delmiro Gouveia</t>
  </si>
  <si>
    <t xml:space="preserve">Luan Cesar Torres Melo </t>
  </si>
  <si>
    <t>Jonata Pereira dos Santos</t>
  </si>
  <si>
    <t xml:space="preserve">Marcelo Gomes de Lima </t>
  </si>
  <si>
    <t>Manoel Messias da Silva</t>
  </si>
  <si>
    <t>PRÉDIO DA UNIDADE SERTÃO - UM.SERTÃO - ETA - MARIA BODE I</t>
  </si>
  <si>
    <t>Rodovia AL 145 - Município de Pariconha - Delmiro Gouveia</t>
  </si>
  <si>
    <t>Vigilância 12h Noturnas, diariamente - CLASSE III</t>
  </si>
  <si>
    <t>Cristiano Costa Silva</t>
  </si>
  <si>
    <t>Denicio Alves Feitosa</t>
  </si>
  <si>
    <t>Paulo Roberto Barros Gomes</t>
  </si>
  <si>
    <t>Edson Bonifacio Lima</t>
  </si>
  <si>
    <t>José Rogerio da Silva Lima</t>
  </si>
  <si>
    <t>CLASSE III</t>
  </si>
  <si>
    <t>Manuel Pedrosa  de Almeida</t>
  </si>
  <si>
    <t>Valor Total Mensal</t>
  </si>
  <si>
    <t>VALOR TOTAL PARA INTERIOR (DELMIRO GOUVEIA)</t>
  </si>
  <si>
    <t>INTERIOR (SANTANA DO IPANEMA)</t>
  </si>
  <si>
    <t>PRÉDIO DA UNIDADE BACIA LEITEIRA - UN. BACIA LEITEIRA</t>
  </si>
  <si>
    <t>Santana do Ipanema</t>
  </si>
  <si>
    <t>Vigilância 12h, diurno, de segunda à sexta-feira - CLASSE V</t>
  </si>
  <si>
    <t xml:space="preserve">Damião Ribeiro </t>
  </si>
  <si>
    <t>Marcos Rodrigues França</t>
  </si>
  <si>
    <t>VALOR TOTAL PARA INTERIOR (SANTANA DO IPANEMA)</t>
  </si>
  <si>
    <t>INTERIOR (MURICÍ)</t>
  </si>
  <si>
    <t>PRÉDIO E.T.A. - CACHOEIRA MURICÍ - UN. LESTE</t>
  </si>
  <si>
    <t>Muricí</t>
  </si>
  <si>
    <t>Vigilância 12h noturmo, diariamente - CLASSE III</t>
  </si>
  <si>
    <t xml:space="preserve">Marcos Vinicius Feitosa da Silva </t>
  </si>
  <si>
    <t>Eraldo Soares de Lima</t>
  </si>
  <si>
    <t>VALOR TOTAL PARA INTERIOR (MURICÍ)</t>
  </si>
  <si>
    <t>INTERIOR (SATUBA)</t>
  </si>
  <si>
    <t>PRÉDIO E.T.A. - SATUBA - UN. LESTE</t>
  </si>
  <si>
    <t>Satuba</t>
  </si>
  <si>
    <t>Vigilância 12h, noturno, diariamente - CLASSE III</t>
  </si>
  <si>
    <t>Josué da Silva Oliveira</t>
  </si>
  <si>
    <t>Lenilson Magalhães Lima Júnior</t>
  </si>
  <si>
    <t>PORTARIA DO ALMOXARIFADO - MATA DO CATOLÉ/SATUBA - GESUP</t>
  </si>
  <si>
    <t>BR 316 - KM 273 - Mata do Catolé/Satuba</t>
  </si>
  <si>
    <t>Josivan Felix Gomes</t>
  </si>
  <si>
    <t>Paulo Sérgio Alves</t>
  </si>
  <si>
    <t>Jose Ailton de Carvalho</t>
  </si>
  <si>
    <t xml:space="preserve">Sandro Santos da Silva </t>
  </si>
  <si>
    <t>VALOR TOTAL PARA INTERIOR (SATUBA)</t>
  </si>
  <si>
    <t>VALOR TOTAL GERAL DO INTERIOR</t>
  </si>
  <si>
    <t>VALOR TOTAL GERAL (CAPITAL + INTERIOR)</t>
  </si>
</sst>
</file>

<file path=xl/styles.xml><?xml version="1.0" encoding="utf-8"?>
<styleSheet xmlns="http://schemas.openxmlformats.org/spreadsheetml/2006/main">
  <numFmts count="16">
    <numFmt numFmtId="5" formatCode="R$#,##0;-R$#,##0"/>
    <numFmt numFmtId="6" formatCode="R$#,##0;[Red]-R$#,##0"/>
    <numFmt numFmtId="7" formatCode="R$#,##0.00;-R$#,##0.00"/>
    <numFmt numFmtId="8" formatCode="R$#,##0.00;[Red]-R$#,##0.00"/>
    <numFmt numFmtId="42" formatCode="_-* #,##0.00_-;-* #,##0.00_-;_-* &quot;-&quot;??_-;_-@_-"/>
    <numFmt numFmtId="41" formatCode="_-* #,##0_-;-* #,##0_-;_-* &quot;-&quot;_-;_-@_-"/>
    <numFmt numFmtId="44" formatCode="_-R$* #,##0.00_-;-R$* #,##0.00_-;_-R$* &quot;-&quot;??_-;_-@_-"/>
    <numFmt numFmtId="43" formatCode="_-R$* #,##0_-;-R$* #,##0_-;_-R$* &quot;-&quot;_-;_-@_-"/>
    <numFmt numFmtId="23" formatCode="R$#,##0;-R$#,##0"/>
    <numFmt numFmtId="24" formatCode="R$#,##0;[Red]-R$#,##0"/>
    <numFmt numFmtId="25" formatCode="R$#,##0.00;-R$#,##0.00"/>
    <numFmt numFmtId="26" formatCode="R$#,##0.00;[Red]-R$#,##0.00"/>
    <numFmt numFmtId="176" formatCode="_-* #,##0.00_-;\-* #,##0.00_-;_-* &quot;-&quot;??_-;_-@_-"/>
    <numFmt numFmtId="177" formatCode="_(&quot;R$&quot;* #,##0.00_);_(&quot;R$&quot;* \(#,##0.00\);_(&quot;R$&quot;* &quot;-&quot;??_);_(@_)"/>
    <numFmt numFmtId="178" formatCode="_-* #,##0_-;\-* #,##0_-;_-* &quot;-&quot;_-;_-@_-"/>
    <numFmt numFmtId="179" formatCode="_-&quot;R$&quot;\ * #,##0_-;\-&quot;R$&quot;\ * #,##0_-;_-&quot;R$&quot;\ * &quot;-&quot;_-;_-@_-"/>
  </numFmts>
  <fonts count="57">
    <font>
      <sz val="11"/>
      <color theme="1"/>
      <name val="Calibri"/>
      <family val="2"/>
    </font>
    <font>
      <sz val="10"/>
      <name val="Calibri"/>
      <family val="2"/>
    </font>
    <font>
      <b/>
      <sz val="14"/>
      <color indexed="9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b/>
      <sz val="11"/>
      <color indexed="10"/>
      <name val="Calibri"/>
      <family val="2"/>
    </font>
    <font>
      <b/>
      <sz val="16"/>
      <color indexed="8"/>
      <name val="Calibri"/>
      <family val="2"/>
    </font>
    <font>
      <sz val="14"/>
      <color indexed="8"/>
      <name val="Calibri"/>
      <family val="2"/>
    </font>
    <font>
      <sz val="11"/>
      <color indexed="10"/>
      <name val="Calibri"/>
      <family val="2"/>
    </font>
    <font>
      <sz val="12"/>
      <name val="Calibri"/>
      <family val="2"/>
    </font>
    <font>
      <b/>
      <sz val="13"/>
      <name val="Calibri"/>
      <family val="2"/>
    </font>
    <font>
      <sz val="20"/>
      <color indexed="10"/>
      <name val="Calibri"/>
      <family val="2"/>
    </font>
    <font>
      <sz val="15"/>
      <color indexed="10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8"/>
      <color indexed="62"/>
      <name val="Cambria"/>
      <family val="1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19"/>
      <name val="Calibri"/>
      <family val="2"/>
    </font>
    <font>
      <sz val="11"/>
      <color indexed="9"/>
      <name val="Calibri"/>
      <family val="2"/>
    </font>
    <font>
      <u val="single"/>
      <sz val="11"/>
      <color rgb="FF0000FF"/>
      <name val="Calibri"/>
      <family val="2"/>
    </font>
    <font>
      <u val="single"/>
      <sz val="11"/>
      <color rgb="FF800080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theme="0"/>
      <name val="Calibri"/>
      <family val="2"/>
    </font>
    <font>
      <b/>
      <sz val="14"/>
      <color theme="0"/>
      <name val="Calibri"/>
      <family val="2"/>
    </font>
    <font>
      <b/>
      <sz val="11"/>
      <color rgb="FFFF0000"/>
      <name val="Calibri"/>
      <family val="2"/>
    </font>
    <font>
      <b/>
      <sz val="16"/>
      <color theme="1"/>
      <name val="Calibri"/>
      <family val="2"/>
    </font>
    <font>
      <sz val="14"/>
      <color theme="1"/>
      <name val="Calibri"/>
      <family val="2"/>
    </font>
    <font>
      <sz val="20"/>
      <color rgb="FFFF0000"/>
      <name val="Calibri"/>
      <family val="2"/>
    </font>
    <font>
      <sz val="15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0.1498100012540817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3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15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3" borderId="5" applyNumberFormat="0" applyAlignment="0" applyProtection="0"/>
    <xf numFmtId="0" fontId="42" fillId="4" borderId="6" applyNumberFormat="0" applyAlignment="0" applyProtection="0"/>
    <xf numFmtId="0" fontId="43" fillId="4" borderId="5" applyNumberFormat="0" applyAlignment="0" applyProtection="0"/>
    <xf numFmtId="0" fontId="44" fillId="5" borderId="7" applyNumberFormat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6" borderId="0" applyNumberFormat="0" applyBorder="0" applyAlignment="0" applyProtection="0"/>
    <xf numFmtId="0" fontId="48" fillId="7" borderId="0" applyNumberFormat="0" applyBorder="0" applyAlignment="0" applyProtection="0"/>
    <xf numFmtId="0" fontId="49" fillId="8" borderId="0" applyNumberFormat="0" applyBorder="0" applyAlignment="0" applyProtection="0"/>
    <xf numFmtId="0" fontId="5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50" fillId="32" borderId="0" applyNumberFormat="0" applyBorder="0" applyAlignment="0" applyProtection="0"/>
  </cellStyleXfs>
  <cellXfs count="86">
    <xf numFmtId="0" fontId="0" fillId="0" borderId="0" xfId="0" applyFont="1" applyAlignment="1">
      <alignment/>
    </xf>
    <xf numFmtId="0" fontId="51" fillId="33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34" borderId="13" xfId="0" applyFont="1" applyFill="1" applyBorder="1" applyAlignment="1">
      <alignment vertical="center"/>
    </xf>
    <xf numFmtId="0" fontId="4" fillId="34" borderId="13" xfId="0" applyFont="1" applyFill="1" applyBorder="1" applyAlignment="1">
      <alignment horizontal="center" vertical="center"/>
    </xf>
    <xf numFmtId="0" fontId="3" fillId="35" borderId="13" xfId="0" applyFont="1" applyFill="1" applyBorder="1" applyAlignment="1">
      <alignment horizontal="center" vertical="center"/>
    </xf>
    <xf numFmtId="0" fontId="3" fillId="35" borderId="13" xfId="0" applyFont="1" applyFill="1" applyBorder="1" applyAlignment="1">
      <alignment horizontal="left" vertical="center"/>
    </xf>
    <xf numFmtId="0" fontId="3" fillId="0" borderId="14" xfId="0" applyFont="1" applyBorder="1" applyAlignment="1">
      <alignment horizontal="center" vertical="center"/>
    </xf>
    <xf numFmtId="0" fontId="4" fillId="34" borderId="15" xfId="0" applyFont="1" applyFill="1" applyBorder="1" applyAlignment="1">
      <alignment horizontal="center" vertical="center"/>
    </xf>
    <xf numFmtId="0" fontId="51" fillId="35" borderId="0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center" wrapText="1"/>
    </xf>
    <xf numFmtId="0" fontId="4" fillId="34" borderId="16" xfId="0" applyFont="1" applyFill="1" applyBorder="1" applyAlignment="1">
      <alignment horizontal="center" vertical="center" wrapText="1"/>
    </xf>
    <xf numFmtId="0" fontId="4" fillId="34" borderId="13" xfId="0" applyFont="1" applyFill="1" applyBorder="1" applyAlignment="1">
      <alignment horizontal="center" vertical="center" wrapText="1"/>
    </xf>
    <xf numFmtId="0" fontId="4" fillId="34" borderId="17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177" fontId="3" fillId="0" borderId="13" xfId="16" applyNumberFormat="1" applyFont="1" applyBorder="1" applyAlignment="1">
      <alignment horizontal="center" vertical="center"/>
    </xf>
    <xf numFmtId="177" fontId="3" fillId="0" borderId="17" xfId="16" applyFont="1" applyBorder="1" applyAlignment="1">
      <alignment horizontal="center" vertical="center"/>
    </xf>
    <xf numFmtId="177" fontId="3" fillId="0" borderId="13" xfId="16" applyFont="1" applyBorder="1" applyAlignment="1">
      <alignment horizontal="center" vertical="center"/>
    </xf>
    <xf numFmtId="177" fontId="5" fillId="34" borderId="18" xfId="16" applyFont="1" applyFill="1" applyBorder="1" applyAlignment="1">
      <alignment vertical="center"/>
    </xf>
    <xf numFmtId="177" fontId="51" fillId="33" borderId="19" xfId="0" applyNumberFormat="1" applyFont="1" applyFill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6" fillId="35" borderId="0" xfId="0" applyFont="1" applyFill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35" borderId="0" xfId="0" applyFont="1" applyFill="1" applyBorder="1" applyAlignment="1">
      <alignment horizontal="center" vertical="center"/>
    </xf>
    <xf numFmtId="0" fontId="52" fillId="36" borderId="11" xfId="0" applyFont="1" applyFill="1" applyBorder="1" applyAlignment="1">
      <alignment horizontal="center" vertical="center" wrapText="1"/>
    </xf>
    <xf numFmtId="0" fontId="52" fillId="36" borderId="16" xfId="0" applyFont="1" applyFill="1" applyBorder="1" applyAlignment="1">
      <alignment horizontal="center" vertical="center" wrapText="1"/>
    </xf>
    <xf numFmtId="0" fontId="52" fillId="36" borderId="13" xfId="0" applyFont="1" applyFill="1" applyBorder="1" applyAlignment="1">
      <alignment horizontal="center" vertical="center" wrapText="1"/>
    </xf>
    <xf numFmtId="0" fontId="52" fillId="36" borderId="17" xfId="0" applyFont="1" applyFill="1" applyBorder="1" applyAlignment="1">
      <alignment horizontal="center" vertical="center" wrapText="1"/>
    </xf>
    <xf numFmtId="0" fontId="3" fillId="35" borderId="13" xfId="0" applyFont="1" applyFill="1" applyBorder="1" applyAlignment="1">
      <alignment horizontal="center" vertical="center" wrapText="1"/>
    </xf>
    <xf numFmtId="0" fontId="4" fillId="35" borderId="13" xfId="0" applyFont="1" applyFill="1" applyBorder="1" applyAlignment="1">
      <alignment horizontal="center" vertical="center"/>
    </xf>
    <xf numFmtId="177" fontId="3" fillId="35" borderId="13" xfId="16" applyFont="1" applyFill="1" applyBorder="1" applyAlignment="1">
      <alignment horizontal="center" vertical="center"/>
    </xf>
    <xf numFmtId="177" fontId="3" fillId="35" borderId="17" xfId="16" applyFont="1" applyFill="1" applyBorder="1" applyAlignment="1">
      <alignment horizontal="center" vertical="center"/>
    </xf>
    <xf numFmtId="0" fontId="53" fillId="0" borderId="0" xfId="0" applyFont="1" applyBorder="1" applyAlignment="1">
      <alignment horizontal="center" vertical="center"/>
    </xf>
    <xf numFmtId="0" fontId="54" fillId="0" borderId="0" xfId="0" applyFont="1" applyBorder="1" applyAlignment="1">
      <alignment horizontal="center" vertical="center"/>
    </xf>
    <xf numFmtId="0" fontId="4" fillId="35" borderId="15" xfId="0" applyFont="1" applyFill="1" applyBorder="1" applyAlignment="1">
      <alignment horizontal="center" vertical="center"/>
    </xf>
    <xf numFmtId="0" fontId="35" fillId="0" borderId="20" xfId="0" applyFont="1" applyBorder="1" applyAlignment="1">
      <alignment horizontal="center" vertical="center"/>
    </xf>
    <xf numFmtId="0" fontId="35" fillId="0" borderId="21" xfId="0" applyFont="1" applyBorder="1" applyAlignment="1">
      <alignment horizontal="center" vertical="center"/>
    </xf>
    <xf numFmtId="0" fontId="35" fillId="0" borderId="22" xfId="0" applyFont="1" applyBorder="1" applyAlignment="1">
      <alignment horizontal="center" vertical="center"/>
    </xf>
    <xf numFmtId="0" fontId="35" fillId="0" borderId="23" xfId="0" applyFont="1" applyBorder="1" applyAlignment="1">
      <alignment horizontal="center" vertical="center"/>
    </xf>
    <xf numFmtId="177" fontId="5" fillId="34" borderId="24" xfId="16" applyFont="1" applyFill="1" applyBorder="1" applyAlignment="1">
      <alignment horizontal="center" vertical="center"/>
    </xf>
    <xf numFmtId="177" fontId="5" fillId="34" borderId="25" xfId="16" applyFont="1" applyFill="1" applyBorder="1" applyAlignment="1">
      <alignment horizontal="center" vertical="center"/>
    </xf>
    <xf numFmtId="177" fontId="5" fillId="35" borderId="0" xfId="16" applyFont="1" applyFill="1" applyBorder="1" applyAlignment="1">
      <alignment horizontal="center" vertical="center"/>
    </xf>
    <xf numFmtId="0" fontId="3" fillId="35" borderId="13" xfId="0" applyFont="1" applyFill="1" applyBorder="1" applyAlignment="1">
      <alignment vertical="center"/>
    </xf>
    <xf numFmtId="177" fontId="5" fillId="34" borderId="0" xfId="16" applyFont="1" applyFill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35" borderId="26" xfId="0" applyFont="1" applyFill="1" applyBorder="1" applyAlignment="1">
      <alignment horizontal="center" vertical="center"/>
    </xf>
    <xf numFmtId="0" fontId="3" fillId="35" borderId="27" xfId="0" applyFont="1" applyFill="1" applyBorder="1" applyAlignment="1">
      <alignment horizontal="center" vertical="center"/>
    </xf>
    <xf numFmtId="0" fontId="4" fillId="34" borderId="28" xfId="0" applyFont="1" applyFill="1" applyBorder="1" applyAlignment="1">
      <alignment horizontal="center" vertical="center"/>
    </xf>
    <xf numFmtId="0" fontId="3" fillId="35" borderId="12" xfId="0" applyFont="1" applyFill="1" applyBorder="1" applyAlignment="1">
      <alignment horizontal="center" vertical="center"/>
    </xf>
    <xf numFmtId="0" fontId="3" fillId="35" borderId="14" xfId="0" applyFont="1" applyFill="1" applyBorder="1" applyAlignment="1">
      <alignment horizontal="center" vertical="center"/>
    </xf>
    <xf numFmtId="0" fontId="0" fillId="35" borderId="0" xfId="0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4" fillId="34" borderId="13" xfId="0" applyFont="1" applyFill="1" applyBorder="1" applyAlignment="1">
      <alignment horizontal="left" vertical="center"/>
    </xf>
    <xf numFmtId="0" fontId="0" fillId="35" borderId="13" xfId="0" applyFont="1" applyFill="1" applyBorder="1" applyAlignment="1">
      <alignment horizontal="center" vertical="center"/>
    </xf>
    <xf numFmtId="0" fontId="0" fillId="35" borderId="13" xfId="0" applyFont="1" applyFill="1" applyBorder="1" applyAlignment="1">
      <alignment horizontal="left" vertical="center"/>
    </xf>
    <xf numFmtId="0" fontId="35" fillId="0" borderId="29" xfId="0" applyFont="1" applyBorder="1" applyAlignment="1">
      <alignment horizontal="center" vertical="center"/>
    </xf>
    <xf numFmtId="0" fontId="35" fillId="0" borderId="30" xfId="0" applyFont="1" applyBorder="1" applyAlignment="1">
      <alignment horizontal="center" vertical="center"/>
    </xf>
    <xf numFmtId="177" fontId="5" fillId="34" borderId="31" xfId="16" applyFont="1" applyFill="1" applyBorder="1" applyAlignment="1">
      <alignment horizontal="center" vertical="center"/>
    </xf>
    <xf numFmtId="177" fontId="5" fillId="35" borderId="0" xfId="16" applyFont="1" applyFill="1" applyBorder="1" applyAlignment="1">
      <alignment vertical="center"/>
    </xf>
    <xf numFmtId="177" fontId="5" fillId="34" borderId="0" xfId="16" applyFont="1" applyFill="1" applyBorder="1" applyAlignment="1">
      <alignment vertical="center"/>
    </xf>
    <xf numFmtId="0" fontId="4" fillId="34" borderId="28" xfId="0" applyFont="1" applyFill="1" applyBorder="1" applyAlignment="1">
      <alignment horizontal="center" vertical="center" wrapText="1"/>
    </xf>
    <xf numFmtId="0" fontId="4" fillId="34" borderId="3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5" fillId="34" borderId="15" xfId="0" applyFont="1" applyFill="1" applyBorder="1" applyAlignment="1">
      <alignment horizontal="center" vertical="center"/>
    </xf>
    <xf numFmtId="177" fontId="12" fillId="34" borderId="18" xfId="16" applyFont="1" applyFill="1" applyBorder="1" applyAlignment="1">
      <alignment vertical="center"/>
    </xf>
    <xf numFmtId="0" fontId="35" fillId="35" borderId="0" xfId="0" applyFont="1" applyFill="1" applyAlignment="1">
      <alignment/>
    </xf>
    <xf numFmtId="0" fontId="3" fillId="35" borderId="0" xfId="0" applyFont="1" applyFill="1" applyAlignment="1">
      <alignment/>
    </xf>
    <xf numFmtId="0" fontId="3" fillId="35" borderId="33" xfId="0" applyFont="1" applyFill="1" applyBorder="1" applyAlignment="1">
      <alignment vertical="center"/>
    </xf>
    <xf numFmtId="0" fontId="3" fillId="35" borderId="0" xfId="0" applyFont="1" applyFill="1" applyAlignment="1">
      <alignment vertical="center"/>
    </xf>
    <xf numFmtId="0" fontId="0" fillId="35" borderId="0" xfId="0" applyFill="1" applyBorder="1" applyAlignment="1">
      <alignment/>
    </xf>
    <xf numFmtId="0" fontId="3" fillId="35" borderId="0" xfId="0" applyFont="1" applyFill="1" applyBorder="1" applyAlignment="1">
      <alignment vertical="center"/>
    </xf>
    <xf numFmtId="0" fontId="52" fillId="35" borderId="0" xfId="0" applyFont="1" applyFill="1" applyAlignment="1">
      <alignment/>
    </xf>
    <xf numFmtId="0" fontId="55" fillId="35" borderId="0" xfId="0" applyFont="1" applyFill="1" applyAlignment="1">
      <alignment vertical="center"/>
    </xf>
    <xf numFmtId="0" fontId="6" fillId="35" borderId="0" xfId="0" applyFont="1" applyFill="1" applyAlignment="1">
      <alignment/>
    </xf>
    <xf numFmtId="0" fontId="56" fillId="35" borderId="0" xfId="0" applyFont="1" applyFill="1" applyAlignment="1">
      <alignment vertical="center"/>
    </xf>
    <xf numFmtId="0" fontId="51" fillId="33" borderId="19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177" fontId="51" fillId="35" borderId="0" xfId="0" applyNumberFormat="1" applyFont="1" applyFill="1" applyBorder="1" applyAlignment="1">
      <alignment vertical="center"/>
    </xf>
    <xf numFmtId="0" fontId="54" fillId="35" borderId="0" xfId="0" applyFont="1" applyFill="1" applyAlignment="1">
      <alignment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Observação" xfId="22"/>
    <cellStyle name="Texto de Aviso" xfId="23"/>
    <cellStyle name="Título" xfId="24"/>
    <cellStyle name="Texto Explicativo" xfId="25"/>
    <cellStyle name="Título 1" xfId="26"/>
    <cellStyle name="Título 2" xfId="27"/>
    <cellStyle name="Título 3" xfId="28"/>
    <cellStyle name="Título 4" xfId="29"/>
    <cellStyle name="Entrada" xfId="30"/>
    <cellStyle name="Saída" xfId="31"/>
    <cellStyle name="Cálculo" xfId="32"/>
    <cellStyle name="Célula de Verificação" xfId="33"/>
    <cellStyle name="Célula Vinculada" xfId="34"/>
    <cellStyle name="Total" xfId="35"/>
    <cellStyle name="Bom" xfId="36"/>
    <cellStyle name="Ruim" xfId="37"/>
    <cellStyle name="Neutro" xfId="38"/>
    <cellStyle name="Ênfase 1" xfId="39"/>
    <cellStyle name="20% - Ênfase 1" xfId="40"/>
    <cellStyle name="40% - Ênfase 1" xfId="41"/>
    <cellStyle name="60% - Ênfase 1" xfId="42"/>
    <cellStyle name="Ênfase 2" xfId="43"/>
    <cellStyle name="20% - Ênfase 2" xfId="44"/>
    <cellStyle name="40% - Ênfase 2" xfId="45"/>
    <cellStyle name="60% - Ênfase 2" xfId="46"/>
    <cellStyle name="Ênfase 3" xfId="47"/>
    <cellStyle name="20% - Ênfase 3" xfId="48"/>
    <cellStyle name="40% - Ênfase 3" xfId="49"/>
    <cellStyle name="60% - Ênfase 3" xfId="50"/>
    <cellStyle name="Ênfase 4" xfId="51"/>
    <cellStyle name="20% - Ênfase 4" xfId="52"/>
    <cellStyle name="40% - Ênfase 4" xfId="53"/>
    <cellStyle name="60% - Ênfase 4" xfId="54"/>
    <cellStyle name="Ênfase 5" xfId="55"/>
    <cellStyle name="20% - Ênfase 5" xfId="56"/>
    <cellStyle name="40% - Ênfase 5" xfId="57"/>
    <cellStyle name="60% - Ênfase 5" xfId="58"/>
    <cellStyle name="Ênfase 6" xfId="59"/>
    <cellStyle name="20% - Ênfase 6" xfId="60"/>
    <cellStyle name="40% - Ênfase 6" xfId="61"/>
    <cellStyle name="60% - Ênfase 6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J173"/>
  <sheetViews>
    <sheetView view="pageBreakPreview" zoomScale="85" zoomScaleSheetLayoutView="85" workbookViewId="0" topLeftCell="B129">
      <selection activeCell="B128" sqref="B128:N148"/>
    </sheetView>
  </sheetViews>
  <sheetFormatPr defaultColWidth="9.00390625" defaultRowHeight="15"/>
  <cols>
    <col min="1" max="1" width="5.7109375" style="57" customWidth="1"/>
    <col min="2" max="2" width="6.8515625" style="57" customWidth="1"/>
    <col min="3" max="3" width="8.7109375" style="57" customWidth="1"/>
    <col min="4" max="9" width="10.7109375" style="57" customWidth="1"/>
    <col min="10" max="10" width="9.7109375" style="57" customWidth="1"/>
    <col min="11" max="11" width="11.28125" style="57" customWidth="1"/>
    <col min="12" max="12" width="7.7109375" style="57" customWidth="1"/>
    <col min="13" max="13" width="13.7109375" style="57" customWidth="1"/>
    <col min="14" max="14" width="25.421875" style="57" customWidth="1"/>
    <col min="15" max="15" width="5.7109375" style="57" customWidth="1"/>
    <col min="16" max="16384" width="9.00390625" style="57" customWidth="1"/>
  </cols>
  <sheetData>
    <row r="1" spans="2:14" ht="21" customHeight="1">
      <c r="B1" s="39" t="s">
        <v>0</v>
      </c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</row>
    <row r="2" spans="2:14" ht="15"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</row>
    <row r="3" spans="2:14" ht="15"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</row>
    <row r="4" spans="2:14" ht="15"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</row>
    <row r="5" spans="2:14" ht="17.25" customHeight="1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14" ht="18.75">
      <c r="B6" s="1" t="s">
        <v>1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2:14" ht="18.75"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</row>
    <row r="8" spans="2:14" ht="18.75">
      <c r="B8" s="1" t="s">
        <v>2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2:14" ht="15.75"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</row>
    <row r="10" spans="2:14" ht="15">
      <c r="B10" s="3">
        <v>1</v>
      </c>
      <c r="C10" s="4" t="s">
        <v>3</v>
      </c>
      <c r="D10" s="4"/>
      <c r="E10" s="4"/>
      <c r="F10" s="4"/>
      <c r="G10" s="4"/>
      <c r="H10" s="4"/>
      <c r="I10" s="4"/>
      <c r="J10" s="13" t="s">
        <v>4</v>
      </c>
      <c r="K10" s="13" t="s">
        <v>5</v>
      </c>
      <c r="L10" s="13" t="s">
        <v>6</v>
      </c>
      <c r="M10" s="13" t="s">
        <v>7</v>
      </c>
      <c r="N10" s="14" t="s">
        <v>8</v>
      </c>
    </row>
    <row r="11" spans="2:14" ht="15">
      <c r="B11" s="5"/>
      <c r="C11" s="6" t="s">
        <v>9</v>
      </c>
      <c r="D11" s="6"/>
      <c r="E11" s="6"/>
      <c r="F11" s="6"/>
      <c r="G11" s="6"/>
      <c r="H11" s="6"/>
      <c r="I11" s="6"/>
      <c r="J11" s="15"/>
      <c r="K11" s="15"/>
      <c r="L11" s="15"/>
      <c r="M11" s="15"/>
      <c r="N11" s="16"/>
    </row>
    <row r="12" spans="2:14" ht="15">
      <c r="B12" s="5"/>
      <c r="C12" s="6" t="s">
        <v>10</v>
      </c>
      <c r="D12" s="6"/>
      <c r="E12" s="6"/>
      <c r="F12" s="6"/>
      <c r="G12" s="6"/>
      <c r="H12" s="6"/>
      <c r="I12" s="6"/>
      <c r="J12" s="15"/>
      <c r="K12" s="15"/>
      <c r="L12" s="15"/>
      <c r="M12" s="15"/>
      <c r="N12" s="16"/>
    </row>
    <row r="13" spans="2:14" ht="15">
      <c r="B13" s="5"/>
      <c r="C13" s="7" t="s">
        <v>11</v>
      </c>
      <c r="D13" s="7" t="s">
        <v>12</v>
      </c>
      <c r="E13" s="7"/>
      <c r="F13" s="7"/>
      <c r="G13" s="7"/>
      <c r="H13" s="7"/>
      <c r="I13" s="7"/>
      <c r="J13" s="15"/>
      <c r="K13" s="15"/>
      <c r="L13" s="15"/>
      <c r="M13" s="15"/>
      <c r="N13" s="16"/>
    </row>
    <row r="14" spans="2:14" ht="15">
      <c r="B14" s="5"/>
      <c r="C14" s="8">
        <v>221</v>
      </c>
      <c r="D14" s="9" t="s">
        <v>13</v>
      </c>
      <c r="E14" s="9"/>
      <c r="F14" s="9"/>
      <c r="G14" s="9"/>
      <c r="H14" s="9"/>
      <c r="I14" s="9"/>
      <c r="J14" s="19">
        <v>180</v>
      </c>
      <c r="K14" s="18" t="s">
        <v>14</v>
      </c>
      <c r="L14" s="19">
        <v>1</v>
      </c>
      <c r="M14" s="22">
        <v>19980.74</v>
      </c>
      <c r="N14" s="21">
        <f>(M14*L14)</f>
        <v>19980.74</v>
      </c>
    </row>
    <row r="15" spans="2:14" ht="15">
      <c r="B15" s="5"/>
      <c r="C15" s="8">
        <v>850</v>
      </c>
      <c r="D15" s="9" t="s">
        <v>15</v>
      </c>
      <c r="E15" s="9"/>
      <c r="F15" s="9"/>
      <c r="G15" s="9"/>
      <c r="H15" s="9"/>
      <c r="I15" s="9"/>
      <c r="J15" s="19">
        <v>180</v>
      </c>
      <c r="K15" s="18"/>
      <c r="L15" s="19"/>
      <c r="M15" s="22"/>
      <c r="N15" s="21"/>
    </row>
    <row r="16" spans="2:14" ht="15">
      <c r="B16" s="5"/>
      <c r="C16" s="8">
        <v>2730</v>
      </c>
      <c r="D16" s="9" t="s">
        <v>16</v>
      </c>
      <c r="E16" s="9"/>
      <c r="F16" s="9"/>
      <c r="G16" s="9"/>
      <c r="H16" s="9"/>
      <c r="I16" s="9"/>
      <c r="J16" s="19">
        <v>180</v>
      </c>
      <c r="K16" s="18"/>
      <c r="L16" s="19"/>
      <c r="M16" s="22"/>
      <c r="N16" s="21"/>
    </row>
    <row r="17" spans="2:14" ht="15">
      <c r="B17" s="5"/>
      <c r="C17" s="8">
        <v>1350</v>
      </c>
      <c r="D17" s="9" t="s">
        <v>17</v>
      </c>
      <c r="E17" s="9"/>
      <c r="F17" s="9"/>
      <c r="G17" s="9"/>
      <c r="H17" s="9"/>
      <c r="I17" s="9"/>
      <c r="J17" s="19">
        <v>180</v>
      </c>
      <c r="K17" s="18"/>
      <c r="L17" s="19"/>
      <c r="M17" s="22"/>
      <c r="N17" s="21"/>
    </row>
    <row r="18" spans="2:14" ht="19.5">
      <c r="B18" s="10"/>
      <c r="C18" s="41" t="s">
        <v>8</v>
      </c>
      <c r="D18" s="41"/>
      <c r="E18" s="41"/>
      <c r="F18" s="41"/>
      <c r="G18" s="41"/>
      <c r="H18" s="41"/>
      <c r="I18" s="41"/>
      <c r="J18" s="11">
        <f>SUM(J14:J17)</f>
        <v>720</v>
      </c>
      <c r="K18" s="11"/>
      <c r="L18" s="11"/>
      <c r="M18" s="11"/>
      <c r="N18" s="23">
        <f>SUM(N14:N17)</f>
        <v>19980.74</v>
      </c>
    </row>
    <row r="19" spans="2:14" ht="15">
      <c r="B19" s="42" t="s">
        <v>18</v>
      </c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62"/>
    </row>
    <row r="20" spans="2:14" ht="18.75" customHeight="1">
      <c r="B20" s="44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63"/>
    </row>
    <row r="21" spans="2:14" ht="18.75" customHeight="1">
      <c r="B21" s="46" t="s">
        <v>19</v>
      </c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64"/>
      <c r="N21" s="23">
        <f>N18-2605.86</f>
        <v>17374.88</v>
      </c>
    </row>
    <row r="22" spans="2:14" ht="18.75" customHeight="1"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65"/>
    </row>
    <row r="23" spans="2:14" ht="18.75" customHeight="1">
      <c r="B23" s="3">
        <v>2</v>
      </c>
      <c r="C23" s="4" t="s">
        <v>20</v>
      </c>
      <c r="D23" s="4"/>
      <c r="E23" s="4"/>
      <c r="F23" s="4"/>
      <c r="G23" s="4"/>
      <c r="H23" s="4"/>
      <c r="I23" s="4"/>
      <c r="J23" s="13" t="s">
        <v>4</v>
      </c>
      <c r="K23" s="13" t="s">
        <v>5</v>
      </c>
      <c r="L23" s="13" t="s">
        <v>6</v>
      </c>
      <c r="M23" s="13" t="s">
        <v>7</v>
      </c>
      <c r="N23" s="14" t="s">
        <v>8</v>
      </c>
    </row>
    <row r="24" spans="2:14" ht="18.75" customHeight="1">
      <c r="B24" s="5"/>
      <c r="C24" s="6" t="s">
        <v>21</v>
      </c>
      <c r="D24" s="6"/>
      <c r="E24" s="6"/>
      <c r="F24" s="6"/>
      <c r="G24" s="6"/>
      <c r="H24" s="6"/>
      <c r="I24" s="6"/>
      <c r="J24" s="15"/>
      <c r="K24" s="15"/>
      <c r="L24" s="15"/>
      <c r="M24" s="15"/>
      <c r="N24" s="16"/>
    </row>
    <row r="25" spans="2:14" ht="18.75" customHeight="1">
      <c r="B25" s="5"/>
      <c r="C25" s="6" t="s">
        <v>10</v>
      </c>
      <c r="D25" s="6"/>
      <c r="E25" s="6"/>
      <c r="F25" s="6"/>
      <c r="G25" s="6"/>
      <c r="H25" s="6"/>
      <c r="I25" s="6"/>
      <c r="J25" s="15"/>
      <c r="K25" s="15"/>
      <c r="L25" s="15"/>
      <c r="M25" s="15"/>
      <c r="N25" s="16"/>
    </row>
    <row r="26" spans="2:14" ht="18.75" customHeight="1">
      <c r="B26" s="5"/>
      <c r="C26" s="6" t="s">
        <v>11</v>
      </c>
      <c r="D26" s="7" t="s">
        <v>12</v>
      </c>
      <c r="E26" s="7"/>
      <c r="F26" s="7"/>
      <c r="G26" s="7"/>
      <c r="H26" s="7"/>
      <c r="I26" s="7"/>
      <c r="J26" s="15"/>
      <c r="K26" s="15"/>
      <c r="L26" s="15"/>
      <c r="M26" s="15"/>
      <c r="N26" s="16"/>
    </row>
    <row r="27" spans="2:14" ht="18.75" customHeight="1">
      <c r="B27" s="5"/>
      <c r="C27" s="8">
        <v>71</v>
      </c>
      <c r="D27" s="49" t="s">
        <v>22</v>
      </c>
      <c r="E27" s="49"/>
      <c r="F27" s="49"/>
      <c r="G27" s="49"/>
      <c r="H27" s="49"/>
      <c r="I27" s="49"/>
      <c r="J27" s="19">
        <v>180</v>
      </c>
      <c r="K27" s="18" t="s">
        <v>14</v>
      </c>
      <c r="L27" s="19">
        <v>2</v>
      </c>
      <c r="M27" s="22">
        <f>M44</f>
        <v>19980.74</v>
      </c>
      <c r="N27" s="21">
        <f>((L27*M27))</f>
        <v>39961.48</v>
      </c>
    </row>
    <row r="28" spans="2:14" ht="18.75" customHeight="1">
      <c r="B28" s="5"/>
      <c r="C28" s="8">
        <v>640</v>
      </c>
      <c r="D28" s="49" t="s">
        <v>23</v>
      </c>
      <c r="E28" s="49"/>
      <c r="F28" s="49"/>
      <c r="G28" s="49"/>
      <c r="H28" s="49"/>
      <c r="I28" s="49"/>
      <c r="J28" s="19">
        <v>180</v>
      </c>
      <c r="K28" s="18"/>
      <c r="L28" s="19"/>
      <c r="M28" s="22"/>
      <c r="N28" s="21"/>
    </row>
    <row r="29" spans="2:14" ht="18.75" customHeight="1">
      <c r="B29" s="5"/>
      <c r="C29" s="8">
        <v>2159</v>
      </c>
      <c r="D29" s="49" t="s">
        <v>24</v>
      </c>
      <c r="E29" s="49"/>
      <c r="F29" s="49"/>
      <c r="G29" s="49"/>
      <c r="H29" s="49"/>
      <c r="I29" s="49"/>
      <c r="J29" s="19">
        <v>180</v>
      </c>
      <c r="K29" s="18"/>
      <c r="L29" s="19"/>
      <c r="M29" s="22"/>
      <c r="N29" s="21"/>
    </row>
    <row r="30" spans="2:14" ht="18.75" customHeight="1">
      <c r="B30" s="5"/>
      <c r="C30" s="8">
        <v>1170</v>
      </c>
      <c r="D30" s="49" t="s">
        <v>25</v>
      </c>
      <c r="E30" s="49"/>
      <c r="F30" s="49"/>
      <c r="G30" s="49"/>
      <c r="H30" s="49"/>
      <c r="I30" s="49"/>
      <c r="J30" s="19">
        <v>180</v>
      </c>
      <c r="K30" s="18"/>
      <c r="L30" s="19"/>
      <c r="M30" s="22"/>
      <c r="N30" s="21"/>
    </row>
    <row r="31" spans="2:14" ht="18.75" customHeight="1">
      <c r="B31" s="5"/>
      <c r="C31" s="8">
        <v>519</v>
      </c>
      <c r="D31" s="49" t="s">
        <v>26</v>
      </c>
      <c r="E31" s="49"/>
      <c r="F31" s="49"/>
      <c r="G31" s="49"/>
      <c r="H31" s="49"/>
      <c r="I31" s="49"/>
      <c r="J31" s="19">
        <v>180</v>
      </c>
      <c r="K31" s="18"/>
      <c r="L31" s="19"/>
      <c r="M31" s="22"/>
      <c r="N31" s="21"/>
    </row>
    <row r="32" spans="2:14" ht="18.75" customHeight="1">
      <c r="B32" s="5"/>
      <c r="C32" s="8">
        <v>358</v>
      </c>
      <c r="D32" s="49" t="s">
        <v>27</v>
      </c>
      <c r="E32" s="49"/>
      <c r="F32" s="49"/>
      <c r="G32" s="49"/>
      <c r="H32" s="49"/>
      <c r="I32" s="49"/>
      <c r="J32" s="19">
        <v>180</v>
      </c>
      <c r="K32" s="18"/>
      <c r="L32" s="19"/>
      <c r="M32" s="22"/>
      <c r="N32" s="21"/>
    </row>
    <row r="33" spans="2:14" ht="18.75" customHeight="1">
      <c r="B33" s="5"/>
      <c r="C33" s="8">
        <v>2239</v>
      </c>
      <c r="D33" s="49" t="s">
        <v>28</v>
      </c>
      <c r="E33" s="49"/>
      <c r="F33" s="49"/>
      <c r="G33" s="49"/>
      <c r="H33" s="49"/>
      <c r="I33" s="49"/>
      <c r="J33" s="19">
        <v>180</v>
      </c>
      <c r="K33" s="18"/>
      <c r="L33" s="19"/>
      <c r="M33" s="22"/>
      <c r="N33" s="21"/>
    </row>
    <row r="34" spans="2:14" ht="18.75" customHeight="1">
      <c r="B34" s="5"/>
      <c r="C34" s="8">
        <v>977</v>
      </c>
      <c r="D34" s="49" t="s">
        <v>29</v>
      </c>
      <c r="E34" s="49"/>
      <c r="F34" s="49"/>
      <c r="G34" s="49"/>
      <c r="H34" s="49"/>
      <c r="I34" s="49"/>
      <c r="J34" s="19">
        <v>180</v>
      </c>
      <c r="K34" s="18"/>
      <c r="L34" s="19"/>
      <c r="M34" s="22"/>
      <c r="N34" s="21"/>
    </row>
    <row r="35" spans="2:14" ht="18.75" customHeight="1">
      <c r="B35" s="10"/>
      <c r="C35" s="11" t="s">
        <v>30</v>
      </c>
      <c r="D35" s="11"/>
      <c r="E35" s="11"/>
      <c r="F35" s="11"/>
      <c r="G35" s="11"/>
      <c r="H35" s="11"/>
      <c r="I35" s="11"/>
      <c r="J35" s="11">
        <f>SUM(J27:J34)</f>
        <v>1440</v>
      </c>
      <c r="K35" s="11"/>
      <c r="L35" s="11"/>
      <c r="M35" s="11"/>
      <c r="N35" s="23">
        <f>SUM(N27:N34)</f>
        <v>39961.48</v>
      </c>
    </row>
    <row r="36" spans="2:14" ht="18.75" customHeight="1"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65"/>
    </row>
    <row r="37" spans="2:14" ht="18.75" customHeight="1">
      <c r="B37" s="50" t="s">
        <v>31</v>
      </c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66">
        <f>N35+N21</f>
        <v>57336.36</v>
      </c>
    </row>
    <row r="38" spans="2:14" ht="15"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</row>
    <row r="39" spans="2:14" ht="15"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</row>
    <row r="40" spans="2:14" s="72" customFormat="1" ht="15">
      <c r="B40" s="53">
        <v>3</v>
      </c>
      <c r="C40" s="54" t="s">
        <v>32</v>
      </c>
      <c r="D40" s="54"/>
      <c r="E40" s="54"/>
      <c r="F40" s="54"/>
      <c r="G40" s="54"/>
      <c r="H40" s="54"/>
      <c r="I40" s="54"/>
      <c r="J40" s="67" t="s">
        <v>4</v>
      </c>
      <c r="K40" s="67" t="s">
        <v>5</v>
      </c>
      <c r="L40" s="67" t="s">
        <v>6</v>
      </c>
      <c r="M40" s="67" t="s">
        <v>7</v>
      </c>
      <c r="N40" s="68" t="s">
        <v>8</v>
      </c>
    </row>
    <row r="41" spans="2:14" ht="15">
      <c r="B41" s="55"/>
      <c r="C41" s="6" t="s">
        <v>33</v>
      </c>
      <c r="D41" s="6"/>
      <c r="E41" s="6"/>
      <c r="F41" s="6"/>
      <c r="G41" s="6"/>
      <c r="H41" s="6"/>
      <c r="I41" s="6"/>
      <c r="J41" s="15"/>
      <c r="K41" s="15"/>
      <c r="L41" s="15"/>
      <c r="M41" s="15"/>
      <c r="N41" s="16"/>
    </row>
    <row r="42" spans="2:14" ht="15">
      <c r="B42" s="55"/>
      <c r="C42" s="6" t="s">
        <v>10</v>
      </c>
      <c r="D42" s="6"/>
      <c r="E42" s="6"/>
      <c r="F42" s="6"/>
      <c r="G42" s="6"/>
      <c r="H42" s="6"/>
      <c r="I42" s="6"/>
      <c r="J42" s="15"/>
      <c r="K42" s="15"/>
      <c r="L42" s="15"/>
      <c r="M42" s="15"/>
      <c r="N42" s="16"/>
    </row>
    <row r="43" spans="2:14" ht="15">
      <c r="B43" s="55"/>
      <c r="C43" s="7" t="s">
        <v>11</v>
      </c>
      <c r="D43" s="7" t="s">
        <v>12</v>
      </c>
      <c r="E43" s="7"/>
      <c r="F43" s="7"/>
      <c r="G43" s="7"/>
      <c r="H43" s="7"/>
      <c r="I43" s="7"/>
      <c r="J43" s="15"/>
      <c r="K43" s="15"/>
      <c r="L43" s="15"/>
      <c r="M43" s="15"/>
      <c r="N43" s="16"/>
    </row>
    <row r="44" spans="2:14" ht="15">
      <c r="B44" s="55"/>
      <c r="C44" s="8">
        <v>290</v>
      </c>
      <c r="D44" s="49" t="s">
        <v>34</v>
      </c>
      <c r="E44" s="49"/>
      <c r="F44" s="49"/>
      <c r="G44" s="49"/>
      <c r="H44" s="49"/>
      <c r="I44" s="49"/>
      <c r="J44" s="19">
        <v>180</v>
      </c>
      <c r="K44" s="18" t="s">
        <v>14</v>
      </c>
      <c r="L44" s="19">
        <v>1</v>
      </c>
      <c r="M44" s="22">
        <f>M14</f>
        <v>19980.74</v>
      </c>
      <c r="N44" s="21">
        <f>(M44*L44)</f>
        <v>19980.74</v>
      </c>
    </row>
    <row r="45" spans="2:14" ht="15">
      <c r="B45" s="55"/>
      <c r="C45" s="8">
        <v>1033</v>
      </c>
      <c r="D45" s="49" t="s">
        <v>35</v>
      </c>
      <c r="E45" s="49"/>
      <c r="F45" s="49"/>
      <c r="G45" s="49"/>
      <c r="H45" s="49"/>
      <c r="I45" s="49"/>
      <c r="J45" s="19">
        <v>180</v>
      </c>
      <c r="K45" s="18"/>
      <c r="L45" s="19"/>
      <c r="M45" s="22"/>
      <c r="N45" s="21"/>
    </row>
    <row r="46" spans="2:14" ht="15">
      <c r="B46" s="55"/>
      <c r="C46" s="8">
        <v>1191</v>
      </c>
      <c r="D46" s="49" t="s">
        <v>36</v>
      </c>
      <c r="E46" s="49"/>
      <c r="F46" s="49"/>
      <c r="G46" s="49"/>
      <c r="H46" s="49"/>
      <c r="I46" s="49"/>
      <c r="J46" s="19">
        <v>180</v>
      </c>
      <c r="K46" s="18"/>
      <c r="L46" s="19"/>
      <c r="M46" s="22"/>
      <c r="N46" s="21"/>
    </row>
    <row r="47" spans="2:14" ht="15">
      <c r="B47" s="55"/>
      <c r="C47" s="8">
        <v>2223</v>
      </c>
      <c r="D47" s="49" t="s">
        <v>37</v>
      </c>
      <c r="E47" s="49"/>
      <c r="F47" s="49"/>
      <c r="G47" s="49"/>
      <c r="H47" s="49"/>
      <c r="I47" s="49"/>
      <c r="J47" s="19">
        <v>180</v>
      </c>
      <c r="K47" s="18"/>
      <c r="L47" s="19"/>
      <c r="M47" s="22"/>
      <c r="N47" s="21"/>
    </row>
    <row r="48" spans="2:14" ht="19.5">
      <c r="B48" s="56"/>
      <c r="C48" s="11" t="s">
        <v>8</v>
      </c>
      <c r="D48" s="11"/>
      <c r="E48" s="11"/>
      <c r="F48" s="11"/>
      <c r="G48" s="11"/>
      <c r="H48" s="11"/>
      <c r="I48" s="11"/>
      <c r="J48" s="11">
        <f>SUM(J44:J47)</f>
        <v>720</v>
      </c>
      <c r="K48" s="11"/>
      <c r="L48" s="11"/>
      <c r="M48" s="11"/>
      <c r="N48" s="23">
        <f>SUM(N44:N47)</f>
        <v>19980.74</v>
      </c>
    </row>
    <row r="50" spans="2:14" ht="18.75">
      <c r="B50" s="1" t="s">
        <v>38</v>
      </c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24">
        <f>N48+N37</f>
        <v>77317.1</v>
      </c>
    </row>
    <row r="52" spans="2:14" ht="1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</row>
    <row r="53" spans="2:15" ht="18.75">
      <c r="B53" s="1" t="s">
        <v>39</v>
      </c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76"/>
    </row>
    <row r="54" spans="2:14" ht="15.75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</row>
    <row r="55" spans="2:14" ht="15">
      <c r="B55" s="3">
        <v>4</v>
      </c>
      <c r="C55" s="4" t="s">
        <v>40</v>
      </c>
      <c r="D55" s="4"/>
      <c r="E55" s="4"/>
      <c r="F55" s="4"/>
      <c r="G55" s="4"/>
      <c r="H55" s="4"/>
      <c r="I55" s="4"/>
      <c r="J55" s="13" t="s">
        <v>4</v>
      </c>
      <c r="K55" s="13" t="s">
        <v>5</v>
      </c>
      <c r="L55" s="13" t="s">
        <v>6</v>
      </c>
      <c r="M55" s="13" t="s">
        <v>7</v>
      </c>
      <c r="N55" s="14" t="s">
        <v>8</v>
      </c>
    </row>
    <row r="56" spans="2:14" ht="15">
      <c r="B56" s="5"/>
      <c r="C56" s="6" t="s">
        <v>41</v>
      </c>
      <c r="D56" s="6"/>
      <c r="E56" s="6"/>
      <c r="F56" s="6"/>
      <c r="G56" s="6"/>
      <c r="H56" s="6"/>
      <c r="I56" s="6"/>
      <c r="J56" s="15"/>
      <c r="K56" s="15"/>
      <c r="L56" s="15"/>
      <c r="M56" s="15"/>
      <c r="N56" s="16"/>
    </row>
    <row r="57" spans="2:14" ht="15">
      <c r="B57" s="5"/>
      <c r="C57" s="6" t="s">
        <v>42</v>
      </c>
      <c r="D57" s="6"/>
      <c r="E57" s="6"/>
      <c r="F57" s="6"/>
      <c r="G57" s="6"/>
      <c r="H57" s="6"/>
      <c r="I57" s="6"/>
      <c r="J57" s="15"/>
      <c r="K57" s="15"/>
      <c r="L57" s="15"/>
      <c r="M57" s="15"/>
      <c r="N57" s="16"/>
    </row>
    <row r="58" spans="2:14" ht="15">
      <c r="B58" s="5"/>
      <c r="C58" s="7" t="s">
        <v>11</v>
      </c>
      <c r="D58" s="7" t="s">
        <v>12</v>
      </c>
      <c r="E58" s="7"/>
      <c r="F58" s="7"/>
      <c r="G58" s="7"/>
      <c r="H58" s="7"/>
      <c r="I58" s="7"/>
      <c r="J58" s="15"/>
      <c r="K58" s="15"/>
      <c r="L58" s="15"/>
      <c r="M58" s="15"/>
      <c r="N58" s="16"/>
    </row>
    <row r="59" spans="2:16" ht="15">
      <c r="B59" s="5"/>
      <c r="C59" s="8">
        <v>1159</v>
      </c>
      <c r="D59" s="9" t="s">
        <v>43</v>
      </c>
      <c r="E59" s="9"/>
      <c r="F59" s="9"/>
      <c r="G59" s="9"/>
      <c r="H59" s="9"/>
      <c r="I59" s="9"/>
      <c r="J59" s="19">
        <v>132</v>
      </c>
      <c r="K59" s="18" t="s">
        <v>44</v>
      </c>
      <c r="L59" s="19">
        <v>1</v>
      </c>
      <c r="M59" s="22">
        <v>9000.14</v>
      </c>
      <c r="N59" s="21">
        <f>M59*L59</f>
        <v>9000.14</v>
      </c>
      <c r="P59" s="72"/>
    </row>
    <row r="60" spans="2:14" ht="15">
      <c r="B60" s="5"/>
      <c r="C60" s="8">
        <v>2613</v>
      </c>
      <c r="D60" s="9" t="s">
        <v>45</v>
      </c>
      <c r="E60" s="9"/>
      <c r="F60" s="9"/>
      <c r="G60" s="9"/>
      <c r="H60" s="9"/>
      <c r="I60" s="9"/>
      <c r="J60" s="19">
        <v>132</v>
      </c>
      <c r="K60" s="18"/>
      <c r="L60" s="19"/>
      <c r="M60" s="22"/>
      <c r="N60" s="21"/>
    </row>
    <row r="61" spans="2:14" ht="19.5">
      <c r="B61" s="10"/>
      <c r="C61" s="11" t="s">
        <v>8</v>
      </c>
      <c r="D61" s="11"/>
      <c r="E61" s="11"/>
      <c r="F61" s="11"/>
      <c r="G61" s="11"/>
      <c r="H61" s="11"/>
      <c r="I61" s="11"/>
      <c r="J61" s="11">
        <f>SUM(J59:J60)</f>
        <v>264</v>
      </c>
      <c r="K61" s="11"/>
      <c r="L61" s="11"/>
      <c r="M61" s="11"/>
      <c r="N61" s="23">
        <f>SUM(N59:N60)</f>
        <v>9000.14</v>
      </c>
    </row>
    <row r="62" spans="2:14" ht="15.75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</row>
    <row r="63" spans="2:14" ht="15">
      <c r="B63" s="3">
        <v>5</v>
      </c>
      <c r="C63" s="4" t="s">
        <v>46</v>
      </c>
      <c r="D63" s="4"/>
      <c r="E63" s="4"/>
      <c r="F63" s="4"/>
      <c r="G63" s="4"/>
      <c r="H63" s="4"/>
      <c r="I63" s="4"/>
      <c r="J63" s="13" t="s">
        <v>4</v>
      </c>
      <c r="K63" s="13" t="s">
        <v>5</v>
      </c>
      <c r="L63" s="13" t="s">
        <v>6</v>
      </c>
      <c r="M63" s="13" t="s">
        <v>7</v>
      </c>
      <c r="N63" s="14" t="s">
        <v>8</v>
      </c>
    </row>
    <row r="64" spans="2:14" ht="15">
      <c r="B64" s="5"/>
      <c r="C64" s="6" t="s">
        <v>47</v>
      </c>
      <c r="D64" s="6"/>
      <c r="E64" s="6"/>
      <c r="F64" s="6"/>
      <c r="G64" s="6"/>
      <c r="H64" s="6"/>
      <c r="I64" s="6"/>
      <c r="J64" s="15"/>
      <c r="K64" s="15"/>
      <c r="L64" s="15"/>
      <c r="M64" s="15"/>
      <c r="N64" s="16"/>
    </row>
    <row r="65" spans="2:14" ht="15">
      <c r="B65" s="5"/>
      <c r="C65" s="6" t="s">
        <v>48</v>
      </c>
      <c r="D65" s="6"/>
      <c r="E65" s="6"/>
      <c r="F65" s="6"/>
      <c r="G65" s="6"/>
      <c r="H65" s="6"/>
      <c r="I65" s="6"/>
      <c r="J65" s="15"/>
      <c r="K65" s="15"/>
      <c r="L65" s="15"/>
      <c r="M65" s="15"/>
      <c r="N65" s="16"/>
    </row>
    <row r="66" spans="2:16" ht="15">
      <c r="B66" s="5"/>
      <c r="C66" s="7" t="s">
        <v>11</v>
      </c>
      <c r="D66" s="7" t="s">
        <v>12</v>
      </c>
      <c r="E66" s="7"/>
      <c r="F66" s="7"/>
      <c r="G66" s="7"/>
      <c r="H66" s="7"/>
      <c r="I66" s="7"/>
      <c r="J66" s="15"/>
      <c r="K66" s="15"/>
      <c r="L66" s="15"/>
      <c r="M66" s="15"/>
      <c r="N66" s="16"/>
      <c r="P66" s="78"/>
    </row>
    <row r="67" spans="2:14" ht="15">
      <c r="B67" s="5"/>
      <c r="C67" s="8">
        <v>807</v>
      </c>
      <c r="D67" s="9" t="s">
        <v>49</v>
      </c>
      <c r="E67" s="9"/>
      <c r="F67" s="9"/>
      <c r="G67" s="9"/>
      <c r="H67" s="9"/>
      <c r="I67" s="9"/>
      <c r="J67" s="19">
        <v>180</v>
      </c>
      <c r="K67" s="18" t="s">
        <v>50</v>
      </c>
      <c r="L67" s="19">
        <v>1</v>
      </c>
      <c r="M67" s="22">
        <v>9324.8</v>
      </c>
      <c r="N67" s="21">
        <f>(M67*L67)</f>
        <v>9324.8</v>
      </c>
    </row>
    <row r="68" spans="2:14" ht="15">
      <c r="B68" s="5"/>
      <c r="C68" s="8">
        <v>348</v>
      </c>
      <c r="D68" s="9" t="s">
        <v>51</v>
      </c>
      <c r="E68" s="9"/>
      <c r="F68" s="9"/>
      <c r="G68" s="9"/>
      <c r="H68" s="9"/>
      <c r="I68" s="9"/>
      <c r="J68" s="19">
        <v>180</v>
      </c>
      <c r="K68" s="18"/>
      <c r="L68" s="19"/>
      <c r="M68" s="22"/>
      <c r="N68" s="21"/>
    </row>
    <row r="69" spans="2:14" ht="19.5">
      <c r="B69" s="10"/>
      <c r="C69" s="11" t="s">
        <v>8</v>
      </c>
      <c r="D69" s="11"/>
      <c r="E69" s="11"/>
      <c r="F69" s="11"/>
      <c r="G69" s="11"/>
      <c r="H69" s="11"/>
      <c r="I69" s="11"/>
      <c r="J69" s="11">
        <f>SUM(J67:J68)</f>
        <v>360</v>
      </c>
      <c r="K69" s="11"/>
      <c r="L69" s="11"/>
      <c r="M69" s="11"/>
      <c r="N69" s="23">
        <f>SUM(N67:N68)</f>
        <v>9324.8</v>
      </c>
    </row>
    <row r="70" spans="2:14" ht="15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</row>
    <row r="71" spans="2:16" ht="18.75">
      <c r="B71" s="1" t="s">
        <v>52</v>
      </c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24">
        <f>SUM(N61+N69)</f>
        <v>18324.94</v>
      </c>
      <c r="P71" s="78"/>
    </row>
    <row r="72" spans="2:14" ht="15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</row>
    <row r="73" spans="2:14" ht="18.75">
      <c r="B73" s="1" t="s">
        <v>53</v>
      </c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2:14" ht="15.75"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</row>
    <row r="75" spans="2:14" s="73" customFormat="1" ht="15">
      <c r="B75" s="3">
        <v>6</v>
      </c>
      <c r="C75" s="4" t="s">
        <v>54</v>
      </c>
      <c r="D75" s="4"/>
      <c r="E75" s="4"/>
      <c r="F75" s="4"/>
      <c r="G75" s="4"/>
      <c r="H75" s="4"/>
      <c r="I75" s="4"/>
      <c r="J75" s="13" t="s">
        <v>4</v>
      </c>
      <c r="K75" s="13" t="s">
        <v>5</v>
      </c>
      <c r="L75" s="13" t="s">
        <v>6</v>
      </c>
      <c r="M75" s="13" t="s">
        <v>7</v>
      </c>
      <c r="N75" s="14" t="s">
        <v>8</v>
      </c>
    </row>
    <row r="76" spans="2:14" s="73" customFormat="1" ht="15">
      <c r="B76" s="5"/>
      <c r="C76" s="6" t="s">
        <v>55</v>
      </c>
      <c r="D76" s="6"/>
      <c r="E76" s="6"/>
      <c r="F76" s="6"/>
      <c r="G76" s="6"/>
      <c r="H76" s="6"/>
      <c r="I76" s="6"/>
      <c r="J76" s="15"/>
      <c r="K76" s="15"/>
      <c r="L76" s="15"/>
      <c r="M76" s="15"/>
      <c r="N76" s="16"/>
    </row>
    <row r="77" spans="2:14" s="73" customFormat="1" ht="15">
      <c r="B77" s="5"/>
      <c r="C77" s="6" t="s">
        <v>10</v>
      </c>
      <c r="D77" s="6"/>
      <c r="E77" s="6"/>
      <c r="F77" s="6"/>
      <c r="G77" s="6"/>
      <c r="H77" s="6"/>
      <c r="I77" s="6"/>
      <c r="J77" s="15"/>
      <c r="K77" s="15"/>
      <c r="L77" s="15"/>
      <c r="M77" s="15"/>
      <c r="N77" s="16"/>
    </row>
    <row r="78" spans="2:14" s="73" customFormat="1" ht="15">
      <c r="B78" s="5"/>
      <c r="C78" s="7" t="s">
        <v>11</v>
      </c>
      <c r="D78" s="7" t="s">
        <v>12</v>
      </c>
      <c r="E78" s="7"/>
      <c r="F78" s="7"/>
      <c r="G78" s="7"/>
      <c r="H78" s="7"/>
      <c r="I78" s="7"/>
      <c r="J78" s="15"/>
      <c r="K78" s="15"/>
      <c r="L78" s="15"/>
      <c r="M78" s="15"/>
      <c r="N78" s="16"/>
    </row>
    <row r="79" spans="2:14" s="73" customFormat="1" ht="15">
      <c r="B79" s="5"/>
      <c r="C79" s="8">
        <v>2609</v>
      </c>
      <c r="D79" s="9" t="s">
        <v>56</v>
      </c>
      <c r="E79" s="9"/>
      <c r="F79" s="9"/>
      <c r="G79" s="9"/>
      <c r="H79" s="9"/>
      <c r="I79" s="9"/>
      <c r="J79" s="19">
        <v>180</v>
      </c>
      <c r="K79" s="18" t="s">
        <v>14</v>
      </c>
      <c r="L79" s="19">
        <v>1</v>
      </c>
      <c r="M79" s="22">
        <v>19905.85</v>
      </c>
      <c r="N79" s="21">
        <f>(M79*L79)</f>
        <v>19905.85</v>
      </c>
    </row>
    <row r="80" spans="2:16" s="73" customFormat="1" ht="15">
      <c r="B80" s="5"/>
      <c r="C80" s="8">
        <v>380</v>
      </c>
      <c r="D80" s="9" t="s">
        <v>57</v>
      </c>
      <c r="E80" s="9"/>
      <c r="F80" s="9"/>
      <c r="G80" s="9"/>
      <c r="H80" s="9"/>
      <c r="I80" s="9"/>
      <c r="J80" s="19">
        <v>180</v>
      </c>
      <c r="K80" s="18"/>
      <c r="L80" s="19"/>
      <c r="M80" s="22"/>
      <c r="N80" s="21"/>
      <c r="P80" s="78"/>
    </row>
    <row r="81" spans="2:14" s="73" customFormat="1" ht="15">
      <c r="B81" s="5"/>
      <c r="C81" s="8">
        <v>2105</v>
      </c>
      <c r="D81" s="9" t="s">
        <v>58</v>
      </c>
      <c r="E81" s="9"/>
      <c r="F81" s="9"/>
      <c r="G81" s="9"/>
      <c r="H81" s="9"/>
      <c r="I81" s="9"/>
      <c r="J81" s="19">
        <v>180</v>
      </c>
      <c r="K81" s="18"/>
      <c r="L81" s="19"/>
      <c r="M81" s="22"/>
      <c r="N81" s="21"/>
    </row>
    <row r="82" spans="2:14" s="73" customFormat="1" ht="15">
      <c r="B82" s="5"/>
      <c r="C82" s="8">
        <v>2408</v>
      </c>
      <c r="D82" s="9" t="s">
        <v>59</v>
      </c>
      <c r="E82" s="9"/>
      <c r="F82" s="9"/>
      <c r="G82" s="9"/>
      <c r="H82" s="9"/>
      <c r="I82" s="9"/>
      <c r="J82" s="19">
        <v>180</v>
      </c>
      <c r="K82" s="18"/>
      <c r="L82" s="19"/>
      <c r="M82" s="22"/>
      <c r="N82" s="21"/>
    </row>
    <row r="83" spans="2:14" s="73" customFormat="1" ht="19.5">
      <c r="B83" s="10"/>
      <c r="C83" s="11" t="s">
        <v>8</v>
      </c>
      <c r="D83" s="11"/>
      <c r="E83" s="11"/>
      <c r="F83" s="11"/>
      <c r="G83" s="11"/>
      <c r="H83" s="11"/>
      <c r="I83" s="11"/>
      <c r="J83" s="11">
        <f>SUM(J79:J82)</f>
        <v>720</v>
      </c>
      <c r="K83" s="11"/>
      <c r="L83" s="11"/>
      <c r="M83" s="11"/>
      <c r="N83" s="23">
        <f>SUM(N79:N82)</f>
        <v>19905.85</v>
      </c>
    </row>
    <row r="84" spans="2:14" s="73" customFormat="1" ht="15"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</row>
    <row r="85" spans="2:14" s="73" customFormat="1" ht="18.75">
      <c r="B85" s="1" t="s">
        <v>60</v>
      </c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24">
        <f>N83</f>
        <v>19905.85</v>
      </c>
    </row>
    <row r="86" spans="2:14" s="73" customFormat="1" ht="18.75"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</row>
    <row r="87" spans="2:14" s="73" customFormat="1" ht="18.75">
      <c r="B87" s="1" t="s">
        <v>61</v>
      </c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2:14" s="73" customFormat="1" ht="15.75"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</row>
    <row r="89" spans="2:14" s="73" customFormat="1" ht="15">
      <c r="B89" s="3">
        <v>7</v>
      </c>
      <c r="C89" s="4" t="s">
        <v>62</v>
      </c>
      <c r="D89" s="4"/>
      <c r="E89" s="4"/>
      <c r="F89" s="4"/>
      <c r="G89" s="4"/>
      <c r="H89" s="4"/>
      <c r="I89" s="4"/>
      <c r="J89" s="13" t="s">
        <v>4</v>
      </c>
      <c r="K89" s="13" t="s">
        <v>5</v>
      </c>
      <c r="L89" s="13" t="s">
        <v>6</v>
      </c>
      <c r="M89" s="13" t="s">
        <v>7</v>
      </c>
      <c r="N89" s="14" t="s">
        <v>8</v>
      </c>
    </row>
    <row r="90" spans="2:14" s="73" customFormat="1" ht="15">
      <c r="B90" s="5"/>
      <c r="C90" s="6" t="s">
        <v>63</v>
      </c>
      <c r="D90" s="6"/>
      <c r="E90" s="6"/>
      <c r="F90" s="6"/>
      <c r="G90" s="6"/>
      <c r="H90" s="6"/>
      <c r="I90" s="6"/>
      <c r="J90" s="15"/>
      <c r="K90" s="15"/>
      <c r="L90" s="15"/>
      <c r="M90" s="15"/>
      <c r="N90" s="16"/>
    </row>
    <row r="91" spans="2:14" s="73" customFormat="1" ht="15">
      <c r="B91" s="5"/>
      <c r="C91" s="6" t="s">
        <v>10</v>
      </c>
      <c r="D91" s="6"/>
      <c r="E91" s="6"/>
      <c r="F91" s="6"/>
      <c r="G91" s="6"/>
      <c r="H91" s="6"/>
      <c r="I91" s="6"/>
      <c r="J91" s="15"/>
      <c r="K91" s="15"/>
      <c r="L91" s="15"/>
      <c r="M91" s="15"/>
      <c r="N91" s="16"/>
    </row>
    <row r="92" spans="2:19" s="73" customFormat="1" ht="18.75">
      <c r="B92" s="5"/>
      <c r="C92" s="7" t="s">
        <v>11</v>
      </c>
      <c r="D92" s="7" t="s">
        <v>12</v>
      </c>
      <c r="E92" s="7"/>
      <c r="F92" s="7"/>
      <c r="G92" s="7"/>
      <c r="H92" s="7"/>
      <c r="I92" s="7"/>
      <c r="J92" s="15"/>
      <c r="K92" s="15"/>
      <c r="L92" s="15"/>
      <c r="M92" s="15"/>
      <c r="N92" s="16"/>
      <c r="S92" s="80"/>
    </row>
    <row r="93" spans="2:14" s="73" customFormat="1" ht="15">
      <c r="B93" s="5"/>
      <c r="C93" s="8">
        <v>2441</v>
      </c>
      <c r="D93" s="9" t="s">
        <v>64</v>
      </c>
      <c r="E93" s="9"/>
      <c r="F93" s="9"/>
      <c r="G93" s="9"/>
      <c r="H93" s="9"/>
      <c r="I93" s="9"/>
      <c r="J93" s="19">
        <v>180</v>
      </c>
      <c r="K93" s="18" t="s">
        <v>14</v>
      </c>
      <c r="L93" s="19">
        <v>1</v>
      </c>
      <c r="M93" s="22">
        <f>M79</f>
        <v>19905.85</v>
      </c>
      <c r="N93" s="21">
        <f>(M93*L93)</f>
        <v>19905.85</v>
      </c>
    </row>
    <row r="94" spans="2:16" s="73" customFormat="1" ht="15">
      <c r="B94" s="5"/>
      <c r="C94" s="8">
        <v>2411</v>
      </c>
      <c r="D94" s="9" t="s">
        <v>65</v>
      </c>
      <c r="E94" s="9"/>
      <c r="F94" s="9"/>
      <c r="G94" s="9"/>
      <c r="H94" s="9"/>
      <c r="I94" s="9"/>
      <c r="J94" s="19">
        <v>180</v>
      </c>
      <c r="K94" s="18"/>
      <c r="L94" s="19"/>
      <c r="M94" s="22"/>
      <c r="N94" s="21"/>
      <c r="P94" s="78"/>
    </row>
    <row r="95" spans="2:14" s="73" customFormat="1" ht="15">
      <c r="B95" s="5"/>
      <c r="C95" s="8">
        <v>2418</v>
      </c>
      <c r="D95" s="9" t="s">
        <v>66</v>
      </c>
      <c r="E95" s="9"/>
      <c r="F95" s="9"/>
      <c r="G95" s="9"/>
      <c r="H95" s="9"/>
      <c r="I95" s="9"/>
      <c r="J95" s="19">
        <v>180</v>
      </c>
      <c r="K95" s="18"/>
      <c r="L95" s="19"/>
      <c r="M95" s="22"/>
      <c r="N95" s="21"/>
    </row>
    <row r="96" spans="2:14" s="73" customFormat="1" ht="15">
      <c r="B96" s="5"/>
      <c r="C96" s="8">
        <v>2412</v>
      </c>
      <c r="D96" s="9" t="s">
        <v>67</v>
      </c>
      <c r="E96" s="9"/>
      <c r="F96" s="9"/>
      <c r="G96" s="9"/>
      <c r="H96" s="9"/>
      <c r="I96" s="9"/>
      <c r="J96" s="19">
        <v>180</v>
      </c>
      <c r="K96" s="18"/>
      <c r="L96" s="19"/>
      <c r="M96" s="22"/>
      <c r="N96" s="21"/>
    </row>
    <row r="97" spans="2:14" s="73" customFormat="1" ht="19.5">
      <c r="B97" s="10"/>
      <c r="C97" s="11" t="s">
        <v>8</v>
      </c>
      <c r="D97" s="11"/>
      <c r="E97" s="11"/>
      <c r="F97" s="11"/>
      <c r="G97" s="11"/>
      <c r="H97" s="11"/>
      <c r="I97" s="11"/>
      <c r="J97" s="11">
        <f>SUM(J93:J96)</f>
        <v>720</v>
      </c>
      <c r="K97" s="11"/>
      <c r="L97" s="11"/>
      <c r="M97" s="11"/>
      <c r="N97" s="23">
        <f>SUM(N93:N96)</f>
        <v>19905.85</v>
      </c>
    </row>
    <row r="98" spans="2:14" s="73" customFormat="1" ht="15.75"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</row>
    <row r="99" spans="2:14" s="73" customFormat="1" ht="15">
      <c r="B99" s="27">
        <v>8</v>
      </c>
      <c r="C99" s="4" t="s">
        <v>68</v>
      </c>
      <c r="D99" s="4"/>
      <c r="E99" s="4"/>
      <c r="F99" s="4"/>
      <c r="G99" s="4"/>
      <c r="H99" s="4"/>
      <c r="I99" s="4"/>
      <c r="J99" s="31"/>
      <c r="K99" s="31"/>
      <c r="L99" s="31"/>
      <c r="M99" s="31"/>
      <c r="N99" s="32"/>
    </row>
    <row r="100" spans="2:14" s="73" customFormat="1" ht="15">
      <c r="B100" s="28"/>
      <c r="C100" s="7"/>
      <c r="D100" s="7"/>
      <c r="E100" s="7"/>
      <c r="F100" s="7"/>
      <c r="G100" s="7"/>
      <c r="H100" s="7"/>
      <c r="I100" s="7"/>
      <c r="J100" s="33"/>
      <c r="K100" s="33"/>
      <c r="L100" s="33"/>
      <c r="M100" s="33"/>
      <c r="N100" s="34"/>
    </row>
    <row r="101" spans="2:14" s="73" customFormat="1" ht="15">
      <c r="B101" s="28"/>
      <c r="C101" s="7"/>
      <c r="D101" s="7"/>
      <c r="E101" s="7"/>
      <c r="F101" s="7"/>
      <c r="G101" s="7"/>
      <c r="H101" s="7"/>
      <c r="I101" s="7"/>
      <c r="J101" s="15" t="s">
        <v>4</v>
      </c>
      <c r="K101" s="15" t="s">
        <v>5</v>
      </c>
      <c r="L101" s="15" t="s">
        <v>6</v>
      </c>
      <c r="M101" s="15" t="s">
        <v>7</v>
      </c>
      <c r="N101" s="16" t="s">
        <v>8</v>
      </c>
    </row>
    <row r="102" spans="2:14" s="73" customFormat="1" ht="15">
      <c r="B102" s="28"/>
      <c r="C102" s="6" t="s">
        <v>69</v>
      </c>
      <c r="D102" s="6"/>
      <c r="E102" s="6"/>
      <c r="F102" s="6"/>
      <c r="G102" s="6"/>
      <c r="H102" s="6"/>
      <c r="I102" s="6"/>
      <c r="J102" s="15"/>
      <c r="K102" s="15"/>
      <c r="L102" s="15"/>
      <c r="M102" s="15"/>
      <c r="N102" s="16"/>
    </row>
    <row r="103" spans="2:14" s="73" customFormat="1" ht="15">
      <c r="B103" s="28"/>
      <c r="C103" s="6" t="s">
        <v>10</v>
      </c>
      <c r="D103" s="6"/>
      <c r="E103" s="6"/>
      <c r="F103" s="6"/>
      <c r="G103" s="6"/>
      <c r="H103" s="6"/>
      <c r="I103" s="6"/>
      <c r="J103" s="15"/>
      <c r="K103" s="15"/>
      <c r="L103" s="15"/>
      <c r="M103" s="15"/>
      <c r="N103" s="16"/>
    </row>
    <row r="104" spans="2:14" s="73" customFormat="1" ht="15">
      <c r="B104" s="28"/>
      <c r="C104" s="6" t="s">
        <v>70</v>
      </c>
      <c r="D104" s="6"/>
      <c r="E104" s="6"/>
      <c r="F104" s="6"/>
      <c r="G104" s="6"/>
      <c r="H104" s="6"/>
      <c r="I104" s="6"/>
      <c r="J104" s="15"/>
      <c r="K104" s="15"/>
      <c r="L104" s="15"/>
      <c r="M104" s="15"/>
      <c r="N104" s="16"/>
    </row>
    <row r="105" spans="2:14" s="73" customFormat="1" ht="15">
      <c r="B105" s="28"/>
      <c r="C105" s="7" t="s">
        <v>11</v>
      </c>
      <c r="D105" s="7" t="s">
        <v>12</v>
      </c>
      <c r="E105" s="7"/>
      <c r="F105" s="7"/>
      <c r="G105" s="7"/>
      <c r="H105" s="7"/>
      <c r="I105" s="7"/>
      <c r="J105" s="15"/>
      <c r="K105" s="15"/>
      <c r="L105" s="15"/>
      <c r="M105" s="15"/>
      <c r="N105" s="16"/>
    </row>
    <row r="106" spans="2:14" s="73" customFormat="1" ht="15">
      <c r="B106" s="28"/>
      <c r="C106" s="8">
        <v>2416</v>
      </c>
      <c r="D106" s="9" t="s">
        <v>71</v>
      </c>
      <c r="E106" s="9"/>
      <c r="F106" s="9"/>
      <c r="G106" s="9"/>
      <c r="H106" s="9"/>
      <c r="I106" s="9"/>
      <c r="J106" s="35">
        <v>180</v>
      </c>
      <c r="K106" s="18" t="s">
        <v>14</v>
      </c>
      <c r="L106" s="19">
        <v>1</v>
      </c>
      <c r="M106" s="20">
        <f>M79</f>
        <v>19905.85</v>
      </c>
      <c r="N106" s="21">
        <f>M106*L106</f>
        <v>19905.85</v>
      </c>
    </row>
    <row r="107" spans="2:14" s="73" customFormat="1" ht="15">
      <c r="B107" s="28"/>
      <c r="C107" s="8">
        <v>2440</v>
      </c>
      <c r="D107" s="9" t="s">
        <v>72</v>
      </c>
      <c r="E107" s="9"/>
      <c r="F107" s="9"/>
      <c r="G107" s="9"/>
      <c r="H107" s="9"/>
      <c r="I107" s="9"/>
      <c r="J107" s="35">
        <v>180</v>
      </c>
      <c r="K107" s="18"/>
      <c r="L107" s="19"/>
      <c r="M107" s="22"/>
      <c r="N107" s="21"/>
    </row>
    <row r="108" spans="2:16" s="73" customFormat="1" ht="15">
      <c r="B108" s="28"/>
      <c r="C108" s="8">
        <v>922</v>
      </c>
      <c r="D108" s="9" t="s">
        <v>73</v>
      </c>
      <c r="E108" s="9"/>
      <c r="F108" s="9"/>
      <c r="G108" s="9"/>
      <c r="H108" s="9"/>
      <c r="I108" s="9"/>
      <c r="J108" s="8">
        <v>180</v>
      </c>
      <c r="K108" s="18"/>
      <c r="L108" s="19"/>
      <c r="M108" s="22"/>
      <c r="N108" s="21"/>
      <c r="P108" s="78"/>
    </row>
    <row r="109" spans="2:14" s="73" customFormat="1" ht="15">
      <c r="B109" s="28"/>
      <c r="C109" s="8">
        <v>2420</v>
      </c>
      <c r="D109" s="9" t="s">
        <v>74</v>
      </c>
      <c r="E109" s="9"/>
      <c r="F109" s="9"/>
      <c r="G109" s="9"/>
      <c r="H109" s="9"/>
      <c r="I109" s="9"/>
      <c r="J109" s="8">
        <v>180</v>
      </c>
      <c r="K109" s="18"/>
      <c r="L109" s="19"/>
      <c r="M109" s="22"/>
      <c r="N109" s="21"/>
    </row>
    <row r="110" spans="2:16" s="73" customFormat="1" ht="15">
      <c r="B110" s="28"/>
      <c r="C110" s="8">
        <v>2407</v>
      </c>
      <c r="D110" s="9" t="s">
        <v>75</v>
      </c>
      <c r="E110" s="9"/>
      <c r="F110" s="9"/>
      <c r="G110" s="9"/>
      <c r="H110" s="9"/>
      <c r="I110" s="9"/>
      <c r="J110" s="35">
        <v>180</v>
      </c>
      <c r="K110" s="18" t="s">
        <v>76</v>
      </c>
      <c r="L110" s="19">
        <v>1</v>
      </c>
      <c r="M110" s="22">
        <v>10581.04</v>
      </c>
      <c r="N110" s="21">
        <f>M110*L110</f>
        <v>10581.04</v>
      </c>
      <c r="P110" s="78"/>
    </row>
    <row r="111" spans="2:14" s="73" customFormat="1" ht="15">
      <c r="B111" s="28"/>
      <c r="C111" s="8">
        <v>445</v>
      </c>
      <c r="D111" s="9" t="s">
        <v>77</v>
      </c>
      <c r="E111" s="9"/>
      <c r="F111" s="9"/>
      <c r="G111" s="9"/>
      <c r="H111" s="9"/>
      <c r="I111" s="9"/>
      <c r="J111" s="35">
        <v>180</v>
      </c>
      <c r="K111" s="18"/>
      <c r="L111" s="19"/>
      <c r="M111" s="22"/>
      <c r="N111" s="21"/>
    </row>
    <row r="112" spans="2:16" s="73" customFormat="1" ht="19.5">
      <c r="B112" s="29"/>
      <c r="C112" s="11" t="s">
        <v>78</v>
      </c>
      <c r="D112" s="11"/>
      <c r="E112" s="11"/>
      <c r="F112" s="11"/>
      <c r="G112" s="11"/>
      <c r="H112" s="11"/>
      <c r="I112" s="11"/>
      <c r="J112" s="11">
        <f>SUM(J106:J111)</f>
        <v>1080</v>
      </c>
      <c r="K112" s="11"/>
      <c r="L112" s="11"/>
      <c r="M112" s="11"/>
      <c r="N112" s="23">
        <f>SUM(N106+N110)</f>
        <v>30486.89</v>
      </c>
      <c r="P112" s="78"/>
    </row>
    <row r="113" spans="1:36" s="74" customFormat="1" ht="15">
      <c r="A113" s="77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77"/>
      <c r="P113" s="77"/>
      <c r="Q113" s="77"/>
      <c r="R113" s="77"/>
      <c r="S113" s="77"/>
      <c r="T113" s="77"/>
      <c r="U113" s="77"/>
      <c r="V113" s="77"/>
      <c r="W113" s="77"/>
      <c r="X113" s="77"/>
      <c r="Y113" s="77"/>
      <c r="Z113" s="77"/>
      <c r="AA113" s="77"/>
      <c r="AB113" s="77"/>
      <c r="AC113" s="77"/>
      <c r="AD113" s="77"/>
      <c r="AE113" s="77"/>
      <c r="AF113" s="77"/>
      <c r="AG113" s="77"/>
      <c r="AH113" s="77"/>
      <c r="AI113" s="77"/>
      <c r="AJ113" s="77"/>
    </row>
    <row r="114" spans="2:14" s="75" customFormat="1" ht="15" customHeight="1">
      <c r="B114" s="1" t="s">
        <v>79</v>
      </c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24">
        <f>N112+N97</f>
        <v>50392.74</v>
      </c>
    </row>
    <row r="115" spans="2:14" s="75" customFormat="1" ht="15">
      <c r="B115" s="30"/>
      <c r="C115" s="30"/>
      <c r="D115" s="30"/>
      <c r="E115" s="30"/>
      <c r="F115" s="30"/>
      <c r="G115" s="30"/>
      <c r="H115" s="30"/>
      <c r="I115" s="30"/>
      <c r="J115" s="30"/>
      <c r="K115" s="30"/>
      <c r="L115" s="30"/>
      <c r="M115" s="30"/>
      <c r="N115" s="30"/>
    </row>
    <row r="116" spans="2:14" s="75" customFormat="1" ht="18.75">
      <c r="B116" s="1" t="s">
        <v>80</v>
      </c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</row>
    <row r="117" spans="2:14" s="75" customFormat="1" ht="15.75">
      <c r="B117" s="25"/>
      <c r="C117" s="25"/>
      <c r="D117" s="25"/>
      <c r="E117" s="25"/>
      <c r="F117" s="25"/>
      <c r="G117" s="25"/>
      <c r="H117" s="25"/>
      <c r="I117" s="25"/>
      <c r="J117" s="25"/>
      <c r="K117" s="25"/>
      <c r="L117" s="25"/>
      <c r="M117" s="25"/>
      <c r="N117" s="25"/>
    </row>
    <row r="118" spans="2:14" s="75" customFormat="1" ht="15">
      <c r="B118" s="3">
        <v>9</v>
      </c>
      <c r="C118" s="4" t="s">
        <v>81</v>
      </c>
      <c r="D118" s="4"/>
      <c r="E118" s="4"/>
      <c r="F118" s="4"/>
      <c r="G118" s="4"/>
      <c r="H118" s="4"/>
      <c r="I118" s="4"/>
      <c r="J118" s="13" t="s">
        <v>4</v>
      </c>
      <c r="K118" s="13" t="s">
        <v>5</v>
      </c>
      <c r="L118" s="13" t="s">
        <v>6</v>
      </c>
      <c r="M118" s="13" t="s">
        <v>7</v>
      </c>
      <c r="N118" s="14" t="s">
        <v>8</v>
      </c>
    </row>
    <row r="119" spans="2:18" s="75" customFormat="1" ht="26.25">
      <c r="B119" s="5"/>
      <c r="C119" s="6" t="s">
        <v>82</v>
      </c>
      <c r="D119" s="6"/>
      <c r="E119" s="6"/>
      <c r="F119" s="6"/>
      <c r="G119" s="6"/>
      <c r="H119" s="6"/>
      <c r="I119" s="6"/>
      <c r="J119" s="15"/>
      <c r="K119" s="15"/>
      <c r="L119" s="15"/>
      <c r="M119" s="15"/>
      <c r="N119" s="16"/>
      <c r="P119" s="79"/>
      <c r="Q119" s="81"/>
      <c r="R119" s="81"/>
    </row>
    <row r="120" spans="2:14" s="75" customFormat="1" ht="15">
      <c r="B120" s="5"/>
      <c r="C120" s="6" t="s">
        <v>83</v>
      </c>
      <c r="D120" s="6"/>
      <c r="E120" s="6"/>
      <c r="F120" s="6"/>
      <c r="G120" s="6"/>
      <c r="H120" s="6"/>
      <c r="I120" s="6"/>
      <c r="J120" s="15"/>
      <c r="K120" s="15"/>
      <c r="L120" s="15"/>
      <c r="M120" s="15"/>
      <c r="N120" s="16"/>
    </row>
    <row r="121" spans="2:14" s="75" customFormat="1" ht="15">
      <c r="B121" s="5"/>
      <c r="C121" s="7" t="s">
        <v>11</v>
      </c>
      <c r="D121" s="7" t="s">
        <v>12</v>
      </c>
      <c r="E121" s="7"/>
      <c r="F121" s="7"/>
      <c r="G121" s="7"/>
      <c r="H121" s="7"/>
      <c r="I121" s="7"/>
      <c r="J121" s="15"/>
      <c r="K121" s="15"/>
      <c r="L121" s="15"/>
      <c r="M121" s="15"/>
      <c r="N121" s="16"/>
    </row>
    <row r="122" spans="2:14" s="75" customFormat="1" ht="15">
      <c r="B122" s="5"/>
      <c r="C122" s="8">
        <v>2324</v>
      </c>
      <c r="D122" s="9" t="s">
        <v>84</v>
      </c>
      <c r="E122" s="9"/>
      <c r="F122" s="9"/>
      <c r="G122" s="9"/>
      <c r="H122" s="9"/>
      <c r="I122" s="9"/>
      <c r="J122" s="17">
        <v>132</v>
      </c>
      <c r="K122" s="36" t="s">
        <v>44</v>
      </c>
      <c r="L122" s="8">
        <v>1</v>
      </c>
      <c r="M122" s="37">
        <v>9000.14</v>
      </c>
      <c r="N122" s="38">
        <f>M122*L122</f>
        <v>9000.14</v>
      </c>
    </row>
    <row r="123" spans="2:14" s="75" customFormat="1" ht="15">
      <c r="B123" s="5"/>
      <c r="C123" s="8">
        <v>2779</v>
      </c>
      <c r="D123" s="9" t="s">
        <v>85</v>
      </c>
      <c r="E123" s="9"/>
      <c r="F123" s="9"/>
      <c r="G123" s="9"/>
      <c r="H123" s="9"/>
      <c r="I123" s="9"/>
      <c r="J123" s="17">
        <v>132</v>
      </c>
      <c r="K123" s="36"/>
      <c r="L123" s="8"/>
      <c r="M123" s="37"/>
      <c r="N123" s="38"/>
    </row>
    <row r="124" spans="2:14" s="73" customFormat="1" ht="19.5">
      <c r="B124" s="10"/>
      <c r="C124" s="11" t="s">
        <v>8</v>
      </c>
      <c r="D124" s="11"/>
      <c r="E124" s="11"/>
      <c r="F124" s="11"/>
      <c r="G124" s="11"/>
      <c r="H124" s="11"/>
      <c r="I124" s="11"/>
      <c r="J124" s="11">
        <f>SUM(J122:J123)</f>
        <v>264</v>
      </c>
      <c r="K124" s="11"/>
      <c r="L124" s="11"/>
      <c r="M124" s="11"/>
      <c r="N124" s="23">
        <f>SUM(N122:N123)</f>
        <v>9000.14</v>
      </c>
    </row>
    <row r="125" spans="2:14" ht="15"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</row>
    <row r="126" spans="2:14" ht="18.75">
      <c r="B126" s="1" t="s">
        <v>86</v>
      </c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24">
        <f>SUM(N124)</f>
        <v>9000.14</v>
      </c>
    </row>
    <row r="127" spans="2:14" ht="18.75"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</row>
    <row r="128" spans="2:14" ht="18.75">
      <c r="B128" s="1" t="s">
        <v>87</v>
      </c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</row>
    <row r="129" spans="2:14" ht="15.75"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</row>
    <row r="130" spans="2:16" ht="15">
      <c r="B130" s="3">
        <v>10</v>
      </c>
      <c r="C130" s="4" t="s">
        <v>88</v>
      </c>
      <c r="D130" s="4"/>
      <c r="E130" s="4"/>
      <c r="F130" s="4"/>
      <c r="G130" s="4"/>
      <c r="H130" s="4"/>
      <c r="I130" s="4"/>
      <c r="J130" s="13" t="s">
        <v>4</v>
      </c>
      <c r="K130" s="13" t="s">
        <v>5</v>
      </c>
      <c r="L130" s="13" t="s">
        <v>6</v>
      </c>
      <c r="M130" s="13" t="s">
        <v>7</v>
      </c>
      <c r="N130" s="14" t="s">
        <v>8</v>
      </c>
      <c r="P130" s="78"/>
    </row>
    <row r="131" spans="2:14" ht="15">
      <c r="B131" s="5"/>
      <c r="C131" s="6" t="s">
        <v>89</v>
      </c>
      <c r="D131" s="6"/>
      <c r="E131" s="6"/>
      <c r="F131" s="6"/>
      <c r="G131" s="6"/>
      <c r="H131" s="6"/>
      <c r="I131" s="6"/>
      <c r="J131" s="15"/>
      <c r="K131" s="15"/>
      <c r="L131" s="15"/>
      <c r="M131" s="15"/>
      <c r="N131" s="16"/>
    </row>
    <row r="132" spans="2:14" ht="15">
      <c r="B132" s="5"/>
      <c r="C132" s="6" t="s">
        <v>90</v>
      </c>
      <c r="D132" s="6"/>
      <c r="E132" s="6"/>
      <c r="F132" s="6"/>
      <c r="G132" s="6"/>
      <c r="H132" s="6"/>
      <c r="I132" s="6"/>
      <c r="J132" s="15"/>
      <c r="K132" s="15"/>
      <c r="L132" s="15"/>
      <c r="M132" s="15"/>
      <c r="N132" s="16"/>
    </row>
    <row r="133" spans="2:14" ht="15">
      <c r="B133" s="5"/>
      <c r="C133" s="7" t="s">
        <v>11</v>
      </c>
      <c r="D133" s="7" t="s">
        <v>12</v>
      </c>
      <c r="E133" s="7"/>
      <c r="F133" s="7"/>
      <c r="G133" s="7"/>
      <c r="H133" s="7"/>
      <c r="I133" s="7"/>
      <c r="J133" s="15"/>
      <c r="K133" s="15"/>
      <c r="L133" s="15"/>
      <c r="M133" s="15"/>
      <c r="N133" s="16"/>
    </row>
    <row r="134" spans="2:16" ht="15">
      <c r="B134" s="5"/>
      <c r="C134" s="8">
        <v>2462</v>
      </c>
      <c r="D134" s="9" t="s">
        <v>91</v>
      </c>
      <c r="E134" s="9"/>
      <c r="F134" s="9"/>
      <c r="G134" s="9"/>
      <c r="H134" s="9"/>
      <c r="I134" s="9"/>
      <c r="J134" s="17">
        <v>180</v>
      </c>
      <c r="K134" s="18" t="s">
        <v>76</v>
      </c>
      <c r="L134" s="19">
        <v>1</v>
      </c>
      <c r="M134" s="20">
        <f>M110</f>
        <v>10581.04</v>
      </c>
      <c r="N134" s="21">
        <f>M134*L134</f>
        <v>10581.04</v>
      </c>
      <c r="P134" s="78"/>
    </row>
    <row r="135" spans="2:16" ht="15">
      <c r="B135" s="5"/>
      <c r="C135" s="8">
        <v>219</v>
      </c>
      <c r="D135" s="9" t="s">
        <v>92</v>
      </c>
      <c r="E135" s="9"/>
      <c r="F135" s="9"/>
      <c r="G135" s="9"/>
      <c r="H135" s="9"/>
      <c r="I135" s="9"/>
      <c r="J135" s="17">
        <v>180</v>
      </c>
      <c r="K135" s="18"/>
      <c r="L135" s="19"/>
      <c r="M135" s="22"/>
      <c r="N135" s="21"/>
      <c r="P135" s="78"/>
    </row>
    <row r="136" spans="2:14" ht="19.5">
      <c r="B136" s="10"/>
      <c r="C136" s="11" t="s">
        <v>8</v>
      </c>
      <c r="D136" s="11"/>
      <c r="E136" s="11"/>
      <c r="F136" s="11"/>
      <c r="G136" s="11"/>
      <c r="H136" s="11"/>
      <c r="I136" s="11"/>
      <c r="J136" s="11">
        <f>SUM(J134:J135)</f>
        <v>360</v>
      </c>
      <c r="K136" s="11"/>
      <c r="L136" s="11"/>
      <c r="M136" s="11"/>
      <c r="N136" s="23">
        <f>SUM(N134:N135)</f>
        <v>10581.04</v>
      </c>
    </row>
    <row r="137" spans="2:14" ht="15"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</row>
    <row r="138" spans="2:14" ht="18.75">
      <c r="B138" s="1" t="s">
        <v>93</v>
      </c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24">
        <f>SUM(N136)</f>
        <v>10581.04</v>
      </c>
    </row>
    <row r="139" spans="2:14" ht="18.75"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</row>
    <row r="140" spans="2:14" ht="18.75">
      <c r="B140" s="1" t="s">
        <v>94</v>
      </c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</row>
    <row r="141" spans="2:14" ht="15.75"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</row>
    <row r="142" spans="2:16" ht="15">
      <c r="B142" s="3">
        <v>11</v>
      </c>
      <c r="C142" s="4" t="s">
        <v>95</v>
      </c>
      <c r="D142" s="4"/>
      <c r="E142" s="4"/>
      <c r="F142" s="4"/>
      <c r="G142" s="4"/>
      <c r="H142" s="4"/>
      <c r="I142" s="4"/>
      <c r="J142" s="13" t="s">
        <v>4</v>
      </c>
      <c r="K142" s="13" t="s">
        <v>5</v>
      </c>
      <c r="L142" s="13" t="s">
        <v>6</v>
      </c>
      <c r="M142" s="13" t="s">
        <v>7</v>
      </c>
      <c r="N142" s="14" t="s">
        <v>8</v>
      </c>
      <c r="P142" s="78"/>
    </row>
    <row r="143" spans="2:14" ht="15">
      <c r="B143" s="5"/>
      <c r="C143" s="6" t="s">
        <v>96</v>
      </c>
      <c r="D143" s="6"/>
      <c r="E143" s="6"/>
      <c r="F143" s="6"/>
      <c r="G143" s="6"/>
      <c r="H143" s="6"/>
      <c r="I143" s="6"/>
      <c r="J143" s="15"/>
      <c r="K143" s="15"/>
      <c r="L143" s="15"/>
      <c r="M143" s="15"/>
      <c r="N143" s="16"/>
    </row>
    <row r="144" spans="2:14" ht="15">
      <c r="B144" s="5"/>
      <c r="C144" s="6" t="s">
        <v>97</v>
      </c>
      <c r="D144" s="6"/>
      <c r="E144" s="6"/>
      <c r="F144" s="6"/>
      <c r="G144" s="6"/>
      <c r="H144" s="6"/>
      <c r="I144" s="6"/>
      <c r="J144" s="15"/>
      <c r="K144" s="15"/>
      <c r="L144" s="15"/>
      <c r="M144" s="15"/>
      <c r="N144" s="16"/>
    </row>
    <row r="145" spans="2:14" ht="15">
      <c r="B145" s="5"/>
      <c r="C145" s="7" t="s">
        <v>11</v>
      </c>
      <c r="D145" s="7" t="s">
        <v>12</v>
      </c>
      <c r="E145" s="7"/>
      <c r="F145" s="7"/>
      <c r="G145" s="7"/>
      <c r="H145" s="7"/>
      <c r="I145" s="7"/>
      <c r="J145" s="15"/>
      <c r="K145" s="15"/>
      <c r="L145" s="15"/>
      <c r="M145" s="15"/>
      <c r="N145" s="16"/>
    </row>
    <row r="146" spans="2:14" ht="15">
      <c r="B146" s="5"/>
      <c r="C146" s="8">
        <v>1089</v>
      </c>
      <c r="D146" s="9" t="s">
        <v>98</v>
      </c>
      <c r="E146" s="9"/>
      <c r="F146" s="9"/>
      <c r="G146" s="9"/>
      <c r="H146" s="9"/>
      <c r="I146" s="9"/>
      <c r="J146" s="17">
        <v>180</v>
      </c>
      <c r="K146" s="18" t="s">
        <v>76</v>
      </c>
      <c r="L146" s="19">
        <v>1</v>
      </c>
      <c r="M146" s="22">
        <f>M110</f>
        <v>10581.04</v>
      </c>
      <c r="N146" s="21">
        <f>M146*L146</f>
        <v>10581.04</v>
      </c>
    </row>
    <row r="147" spans="2:14" ht="15">
      <c r="B147" s="5"/>
      <c r="C147" s="8">
        <v>963</v>
      </c>
      <c r="D147" s="9" t="s">
        <v>99</v>
      </c>
      <c r="E147" s="9"/>
      <c r="F147" s="9"/>
      <c r="G147" s="9"/>
      <c r="H147" s="9"/>
      <c r="I147" s="9"/>
      <c r="J147" s="17">
        <v>180</v>
      </c>
      <c r="K147" s="18"/>
      <c r="L147" s="19"/>
      <c r="M147" s="22"/>
      <c r="N147" s="21"/>
    </row>
    <row r="148" spans="2:14" ht="19.5">
      <c r="B148" s="10"/>
      <c r="C148" s="11" t="s">
        <v>8</v>
      </c>
      <c r="D148" s="11"/>
      <c r="E148" s="11"/>
      <c r="F148" s="11"/>
      <c r="G148" s="11"/>
      <c r="H148" s="11"/>
      <c r="I148" s="11"/>
      <c r="J148" s="11">
        <f>SUM(J146:J147)</f>
        <v>360</v>
      </c>
      <c r="K148" s="11"/>
      <c r="L148" s="11"/>
      <c r="M148" s="11"/>
      <c r="N148" s="23">
        <f>SUM(N146:N147)</f>
        <v>10581.04</v>
      </c>
    </row>
    <row r="149" spans="2:14" ht="15.75"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</row>
    <row r="150" spans="2:22" ht="18.75">
      <c r="B150" s="58">
        <v>12</v>
      </c>
      <c r="C150" s="4" t="s">
        <v>100</v>
      </c>
      <c r="D150" s="4"/>
      <c r="E150" s="4"/>
      <c r="F150" s="4"/>
      <c r="G150" s="4"/>
      <c r="H150" s="4"/>
      <c r="I150" s="4"/>
      <c r="J150" s="13" t="s">
        <v>4</v>
      </c>
      <c r="K150" s="13" t="s">
        <v>5</v>
      </c>
      <c r="L150" s="13" t="s">
        <v>6</v>
      </c>
      <c r="M150" s="13" t="s">
        <v>7</v>
      </c>
      <c r="N150" s="14" t="s">
        <v>8</v>
      </c>
      <c r="V150" s="85"/>
    </row>
    <row r="151" spans="2:14" ht="15">
      <c r="B151" s="28"/>
      <c r="C151" s="59" t="s">
        <v>101</v>
      </c>
      <c r="D151" s="59"/>
      <c r="E151" s="59"/>
      <c r="F151" s="59"/>
      <c r="G151" s="59"/>
      <c r="H151" s="59"/>
      <c r="I151" s="59"/>
      <c r="J151" s="15"/>
      <c r="K151" s="15"/>
      <c r="L151" s="15"/>
      <c r="M151" s="15"/>
      <c r="N151" s="16"/>
    </row>
    <row r="152" spans="2:14" ht="15">
      <c r="B152" s="28"/>
      <c r="C152" s="59" t="s">
        <v>10</v>
      </c>
      <c r="D152" s="59"/>
      <c r="E152" s="59"/>
      <c r="F152" s="59"/>
      <c r="G152" s="59"/>
      <c r="H152" s="59"/>
      <c r="I152" s="59"/>
      <c r="J152" s="15"/>
      <c r="K152" s="15"/>
      <c r="L152" s="15"/>
      <c r="M152" s="15"/>
      <c r="N152" s="16"/>
    </row>
    <row r="153" spans="2:14" ht="15">
      <c r="B153" s="28"/>
      <c r="C153" s="7" t="s">
        <v>11</v>
      </c>
      <c r="D153" s="7" t="s">
        <v>12</v>
      </c>
      <c r="E153" s="7"/>
      <c r="F153" s="7"/>
      <c r="G153" s="7"/>
      <c r="H153" s="7"/>
      <c r="I153" s="7"/>
      <c r="J153" s="15"/>
      <c r="K153" s="15"/>
      <c r="L153" s="15"/>
      <c r="M153" s="15"/>
      <c r="N153" s="16"/>
    </row>
    <row r="154" spans="2:14" ht="15">
      <c r="B154" s="28"/>
      <c r="C154" s="8">
        <v>331</v>
      </c>
      <c r="D154" s="9" t="s">
        <v>102</v>
      </c>
      <c r="E154" s="9"/>
      <c r="F154" s="9"/>
      <c r="G154" s="9"/>
      <c r="H154" s="9"/>
      <c r="I154" s="9"/>
      <c r="J154" s="17">
        <v>180</v>
      </c>
      <c r="K154" s="18" t="s">
        <v>14</v>
      </c>
      <c r="L154" s="19">
        <v>1</v>
      </c>
      <c r="M154" s="22">
        <f>M79</f>
        <v>19905.85</v>
      </c>
      <c r="N154" s="21">
        <f>M154*L154</f>
        <v>19905.85</v>
      </c>
    </row>
    <row r="155" spans="2:14" ht="15">
      <c r="B155" s="28"/>
      <c r="C155" s="8">
        <v>468</v>
      </c>
      <c r="D155" s="9" t="s">
        <v>103</v>
      </c>
      <c r="E155" s="9"/>
      <c r="F155" s="9"/>
      <c r="G155" s="9"/>
      <c r="H155" s="9"/>
      <c r="I155" s="9"/>
      <c r="J155" s="17">
        <v>180</v>
      </c>
      <c r="K155" s="18"/>
      <c r="L155" s="19"/>
      <c r="M155" s="22"/>
      <c r="N155" s="21"/>
    </row>
    <row r="156" spans="2:14" ht="15">
      <c r="B156" s="28"/>
      <c r="C156" s="8">
        <v>382</v>
      </c>
      <c r="D156" s="9" t="s">
        <v>104</v>
      </c>
      <c r="E156" s="9"/>
      <c r="F156" s="9"/>
      <c r="G156" s="9"/>
      <c r="H156" s="9"/>
      <c r="I156" s="9"/>
      <c r="J156" s="17">
        <v>180</v>
      </c>
      <c r="K156" s="18"/>
      <c r="L156" s="19"/>
      <c r="M156" s="22"/>
      <c r="N156" s="21"/>
    </row>
    <row r="157" spans="2:14" ht="15">
      <c r="B157" s="28"/>
      <c r="C157" s="60">
        <v>2718</v>
      </c>
      <c r="D157" s="61" t="s">
        <v>105</v>
      </c>
      <c r="E157" s="61"/>
      <c r="F157" s="61"/>
      <c r="G157" s="61"/>
      <c r="H157" s="61"/>
      <c r="I157" s="61"/>
      <c r="J157" s="69">
        <v>180</v>
      </c>
      <c r="K157" s="18"/>
      <c r="L157" s="19"/>
      <c r="M157" s="22"/>
      <c r="N157" s="21"/>
    </row>
    <row r="158" spans="2:14" ht="19.5">
      <c r="B158" s="29"/>
      <c r="C158" s="11" t="s">
        <v>8</v>
      </c>
      <c r="D158" s="11"/>
      <c r="E158" s="11"/>
      <c r="F158" s="11"/>
      <c r="G158" s="11"/>
      <c r="H158" s="11"/>
      <c r="I158" s="11"/>
      <c r="J158" s="11">
        <f>SUM(J154:J157)</f>
        <v>720</v>
      </c>
      <c r="K158" s="70"/>
      <c r="L158" s="70"/>
      <c r="M158" s="70"/>
      <c r="N158" s="71">
        <f>SUM(N154:N157)</f>
        <v>19905.85</v>
      </c>
    </row>
    <row r="159" spans="2:14" ht="15"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</row>
    <row r="160" spans="2:14" ht="18.75">
      <c r="B160" s="82" t="s">
        <v>106</v>
      </c>
      <c r="C160" s="82"/>
      <c r="D160" s="82"/>
      <c r="E160" s="82"/>
      <c r="F160" s="82"/>
      <c r="G160" s="82"/>
      <c r="H160" s="82"/>
      <c r="I160" s="82"/>
      <c r="J160" s="82"/>
      <c r="K160" s="82"/>
      <c r="L160" s="82"/>
      <c r="M160" s="82"/>
      <c r="N160" s="24">
        <f>SUM(N148+N158)</f>
        <v>30486.89</v>
      </c>
    </row>
    <row r="161" spans="2:14" ht="15"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</row>
    <row r="162" spans="2:14" ht="18.75">
      <c r="B162" s="1" t="s">
        <v>107</v>
      </c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24">
        <f>SUM(N71+N85+N114+N126+N138+N160)</f>
        <v>138691.59999999998</v>
      </c>
    </row>
    <row r="163" spans="2:14" ht="15">
      <c r="B163" s="83"/>
      <c r="C163" s="83"/>
      <c r="D163" s="83"/>
      <c r="E163" s="83"/>
      <c r="F163" s="83"/>
      <c r="G163" s="83"/>
      <c r="H163" s="83"/>
      <c r="I163" s="83"/>
      <c r="J163" s="83"/>
      <c r="K163" s="83"/>
      <c r="L163" s="83"/>
      <c r="M163" s="83"/>
      <c r="N163" s="83"/>
    </row>
    <row r="164" spans="2:14" ht="18.75">
      <c r="B164" s="1" t="s">
        <v>108</v>
      </c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24">
        <f>SUM(N50+N162)</f>
        <v>216008.69999999998</v>
      </c>
    </row>
    <row r="165" spans="2:14" ht="18.75"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84"/>
    </row>
    <row r="170" ht="15">
      <c r="O170" s="76"/>
    </row>
    <row r="172" ht="15">
      <c r="O172" s="76"/>
    </row>
    <row r="173" ht="15">
      <c r="O173" s="76"/>
    </row>
  </sheetData>
  <sheetProtection/>
  <mergeCells count="288">
    <mergeCell ref="B6:N6"/>
    <mergeCell ref="B7:N7"/>
    <mergeCell ref="B8:N8"/>
    <mergeCell ref="B9:N9"/>
    <mergeCell ref="C10:I10"/>
    <mergeCell ref="C11:I11"/>
    <mergeCell ref="C12:I12"/>
    <mergeCell ref="D13:I13"/>
    <mergeCell ref="D14:I14"/>
    <mergeCell ref="D15:I15"/>
    <mergeCell ref="D16:I16"/>
    <mergeCell ref="D17:I17"/>
    <mergeCell ref="C18:I18"/>
    <mergeCell ref="K18:M18"/>
    <mergeCell ref="B21:M21"/>
    <mergeCell ref="C23:I23"/>
    <mergeCell ref="C24:I24"/>
    <mergeCell ref="C25:I25"/>
    <mergeCell ref="D26:I26"/>
    <mergeCell ref="D27:I27"/>
    <mergeCell ref="D28:I28"/>
    <mergeCell ref="D29:I29"/>
    <mergeCell ref="D30:I30"/>
    <mergeCell ref="D31:I31"/>
    <mergeCell ref="D32:I32"/>
    <mergeCell ref="D33:I33"/>
    <mergeCell ref="D34:I34"/>
    <mergeCell ref="C35:I35"/>
    <mergeCell ref="K35:M35"/>
    <mergeCell ref="B37:M37"/>
    <mergeCell ref="B38:N38"/>
    <mergeCell ref="B39:N39"/>
    <mergeCell ref="C40:I40"/>
    <mergeCell ref="C41:I41"/>
    <mergeCell ref="C42:I42"/>
    <mergeCell ref="D43:I43"/>
    <mergeCell ref="D44:I44"/>
    <mergeCell ref="D45:I45"/>
    <mergeCell ref="D46:I46"/>
    <mergeCell ref="D47:I47"/>
    <mergeCell ref="C48:I48"/>
    <mergeCell ref="K48:M48"/>
    <mergeCell ref="B50:M50"/>
    <mergeCell ref="B52:N52"/>
    <mergeCell ref="B53:N53"/>
    <mergeCell ref="B54:N54"/>
    <mergeCell ref="C55:I55"/>
    <mergeCell ref="C56:I56"/>
    <mergeCell ref="C57:I57"/>
    <mergeCell ref="D58:I58"/>
    <mergeCell ref="D59:I59"/>
    <mergeCell ref="D60:I60"/>
    <mergeCell ref="C61:I61"/>
    <mergeCell ref="K61:M61"/>
    <mergeCell ref="B62:N62"/>
    <mergeCell ref="C63:I63"/>
    <mergeCell ref="C64:I64"/>
    <mergeCell ref="C65:I65"/>
    <mergeCell ref="D66:I66"/>
    <mergeCell ref="D67:I67"/>
    <mergeCell ref="D68:I68"/>
    <mergeCell ref="C69:I69"/>
    <mergeCell ref="K69:M69"/>
    <mergeCell ref="B70:N70"/>
    <mergeCell ref="B71:M71"/>
    <mergeCell ref="B72:N72"/>
    <mergeCell ref="B73:N73"/>
    <mergeCell ref="B74:N74"/>
    <mergeCell ref="C75:I75"/>
    <mergeCell ref="C76:I76"/>
    <mergeCell ref="C77:I77"/>
    <mergeCell ref="D78:I78"/>
    <mergeCell ref="D79:I79"/>
    <mergeCell ref="D80:I80"/>
    <mergeCell ref="D81:I81"/>
    <mergeCell ref="D82:I82"/>
    <mergeCell ref="C83:I83"/>
    <mergeCell ref="K83:M83"/>
    <mergeCell ref="B84:N84"/>
    <mergeCell ref="B85:M85"/>
    <mergeCell ref="B87:N87"/>
    <mergeCell ref="B88:N88"/>
    <mergeCell ref="C89:I89"/>
    <mergeCell ref="C90:I90"/>
    <mergeCell ref="C91:I91"/>
    <mergeCell ref="D92:I92"/>
    <mergeCell ref="D93:I93"/>
    <mergeCell ref="D94:I94"/>
    <mergeCell ref="D95:I95"/>
    <mergeCell ref="D96:I96"/>
    <mergeCell ref="C97:I97"/>
    <mergeCell ref="K97:M97"/>
    <mergeCell ref="B98:N98"/>
    <mergeCell ref="C102:I102"/>
    <mergeCell ref="C103:I103"/>
    <mergeCell ref="C104:I104"/>
    <mergeCell ref="D105:I105"/>
    <mergeCell ref="D106:I106"/>
    <mergeCell ref="D107:I107"/>
    <mergeCell ref="D108:I108"/>
    <mergeCell ref="D109:I109"/>
    <mergeCell ref="D110:I110"/>
    <mergeCell ref="D111:I111"/>
    <mergeCell ref="C112:I112"/>
    <mergeCell ref="K112:M112"/>
    <mergeCell ref="B113:N113"/>
    <mergeCell ref="B114:M114"/>
    <mergeCell ref="B116:N116"/>
    <mergeCell ref="B117:N117"/>
    <mergeCell ref="C118:I118"/>
    <mergeCell ref="C119:I119"/>
    <mergeCell ref="C120:I120"/>
    <mergeCell ref="D121:I121"/>
    <mergeCell ref="D122:I122"/>
    <mergeCell ref="D123:I123"/>
    <mergeCell ref="C124:I124"/>
    <mergeCell ref="K124:M124"/>
    <mergeCell ref="B125:N125"/>
    <mergeCell ref="B126:M126"/>
    <mergeCell ref="B127:N127"/>
    <mergeCell ref="B128:N128"/>
    <mergeCell ref="B129:N129"/>
    <mergeCell ref="C130:I130"/>
    <mergeCell ref="C131:I131"/>
    <mergeCell ref="C132:I132"/>
    <mergeCell ref="D133:I133"/>
    <mergeCell ref="D134:I134"/>
    <mergeCell ref="D135:I135"/>
    <mergeCell ref="C136:I136"/>
    <mergeCell ref="K136:M136"/>
    <mergeCell ref="B137:N137"/>
    <mergeCell ref="B138:M138"/>
    <mergeCell ref="B139:N139"/>
    <mergeCell ref="B140:N140"/>
    <mergeCell ref="B141:N141"/>
    <mergeCell ref="C142:I142"/>
    <mergeCell ref="C143:I143"/>
    <mergeCell ref="C144:I144"/>
    <mergeCell ref="D145:I145"/>
    <mergeCell ref="D146:I146"/>
    <mergeCell ref="D147:I147"/>
    <mergeCell ref="C148:I148"/>
    <mergeCell ref="K148:M148"/>
    <mergeCell ref="B149:N149"/>
    <mergeCell ref="C150:I150"/>
    <mergeCell ref="C151:I151"/>
    <mergeCell ref="C152:I152"/>
    <mergeCell ref="D153:I153"/>
    <mergeCell ref="D154:I154"/>
    <mergeCell ref="D155:I155"/>
    <mergeCell ref="D156:I156"/>
    <mergeCell ref="D157:I157"/>
    <mergeCell ref="C158:I158"/>
    <mergeCell ref="K158:M158"/>
    <mergeCell ref="B159:N159"/>
    <mergeCell ref="B160:M160"/>
    <mergeCell ref="B161:N161"/>
    <mergeCell ref="B162:M162"/>
    <mergeCell ref="B163:N163"/>
    <mergeCell ref="B164:M164"/>
    <mergeCell ref="B10:B18"/>
    <mergeCell ref="B23:B35"/>
    <mergeCell ref="B40:B48"/>
    <mergeCell ref="B55:B61"/>
    <mergeCell ref="B63:B69"/>
    <mergeCell ref="B75:B83"/>
    <mergeCell ref="B89:B97"/>
    <mergeCell ref="B99:B112"/>
    <mergeCell ref="B118:B124"/>
    <mergeCell ref="B130:B136"/>
    <mergeCell ref="B142:B148"/>
    <mergeCell ref="B150:B158"/>
    <mergeCell ref="J10:J13"/>
    <mergeCell ref="J23:J26"/>
    <mergeCell ref="J40:J43"/>
    <mergeCell ref="J55:J58"/>
    <mergeCell ref="J63:J66"/>
    <mergeCell ref="J75:J78"/>
    <mergeCell ref="J89:J92"/>
    <mergeCell ref="J101:J105"/>
    <mergeCell ref="J118:J121"/>
    <mergeCell ref="J130:J133"/>
    <mergeCell ref="J142:J145"/>
    <mergeCell ref="J150:J153"/>
    <mergeCell ref="K10:K13"/>
    <mergeCell ref="K14:K17"/>
    <mergeCell ref="K23:K26"/>
    <mergeCell ref="K27:K34"/>
    <mergeCell ref="K40:K43"/>
    <mergeCell ref="K44:K47"/>
    <mergeCell ref="K55:K58"/>
    <mergeCell ref="K59:K60"/>
    <mergeCell ref="K63:K66"/>
    <mergeCell ref="K67:K68"/>
    <mergeCell ref="K75:K78"/>
    <mergeCell ref="K79:K82"/>
    <mergeCell ref="K89:K92"/>
    <mergeCell ref="K93:K96"/>
    <mergeCell ref="K101:K105"/>
    <mergeCell ref="K106:K109"/>
    <mergeCell ref="K110:K111"/>
    <mergeCell ref="K118:K121"/>
    <mergeCell ref="K122:K123"/>
    <mergeCell ref="K130:K133"/>
    <mergeCell ref="K134:K135"/>
    <mergeCell ref="K142:K145"/>
    <mergeCell ref="K146:K147"/>
    <mergeCell ref="K150:K153"/>
    <mergeCell ref="K154:K157"/>
    <mergeCell ref="L10:L13"/>
    <mergeCell ref="L14:L17"/>
    <mergeCell ref="L23:L26"/>
    <mergeCell ref="L27:L34"/>
    <mergeCell ref="L40:L43"/>
    <mergeCell ref="L44:L47"/>
    <mergeCell ref="L55:L58"/>
    <mergeCell ref="L59:L60"/>
    <mergeCell ref="L63:L66"/>
    <mergeCell ref="L67:L68"/>
    <mergeCell ref="L75:L78"/>
    <mergeCell ref="L79:L82"/>
    <mergeCell ref="L89:L92"/>
    <mergeCell ref="L93:L96"/>
    <mergeCell ref="L101:L105"/>
    <mergeCell ref="L106:L109"/>
    <mergeCell ref="L110:L111"/>
    <mergeCell ref="L118:L121"/>
    <mergeCell ref="L122:L123"/>
    <mergeCell ref="L130:L133"/>
    <mergeCell ref="L134:L135"/>
    <mergeCell ref="L142:L145"/>
    <mergeCell ref="L146:L147"/>
    <mergeCell ref="L150:L153"/>
    <mergeCell ref="L154:L157"/>
    <mergeCell ref="M10:M13"/>
    <mergeCell ref="M14:M17"/>
    <mergeCell ref="M23:M26"/>
    <mergeCell ref="M27:M34"/>
    <mergeCell ref="M40:M43"/>
    <mergeCell ref="M44:M47"/>
    <mergeCell ref="M55:M58"/>
    <mergeCell ref="M59:M60"/>
    <mergeCell ref="M63:M66"/>
    <mergeCell ref="M67:M68"/>
    <mergeCell ref="M75:M78"/>
    <mergeCell ref="M79:M82"/>
    <mergeCell ref="M89:M92"/>
    <mergeCell ref="M93:M96"/>
    <mergeCell ref="M101:M105"/>
    <mergeCell ref="M106:M109"/>
    <mergeCell ref="M110:M111"/>
    <mergeCell ref="M118:M121"/>
    <mergeCell ref="M122:M123"/>
    <mergeCell ref="M130:M133"/>
    <mergeCell ref="M134:M135"/>
    <mergeCell ref="M142:M145"/>
    <mergeCell ref="M146:M147"/>
    <mergeCell ref="M150:M153"/>
    <mergeCell ref="M154:M157"/>
    <mergeCell ref="N10:N13"/>
    <mergeCell ref="N14:N17"/>
    <mergeCell ref="N23:N26"/>
    <mergeCell ref="N27:N34"/>
    <mergeCell ref="N40:N43"/>
    <mergeCell ref="N44:N47"/>
    <mergeCell ref="N55:N58"/>
    <mergeCell ref="N59:N60"/>
    <mergeCell ref="N63:N66"/>
    <mergeCell ref="N67:N68"/>
    <mergeCell ref="N75:N78"/>
    <mergeCell ref="N79:N82"/>
    <mergeCell ref="N89:N92"/>
    <mergeCell ref="N93:N96"/>
    <mergeCell ref="N101:N105"/>
    <mergeCell ref="N106:N109"/>
    <mergeCell ref="N110:N111"/>
    <mergeCell ref="N118:N121"/>
    <mergeCell ref="N122:N123"/>
    <mergeCell ref="N130:N133"/>
    <mergeCell ref="N134:N135"/>
    <mergeCell ref="N142:N145"/>
    <mergeCell ref="N146:N147"/>
    <mergeCell ref="N150:N153"/>
    <mergeCell ref="N154:N157"/>
    <mergeCell ref="B19:N20"/>
    <mergeCell ref="B1:N5"/>
    <mergeCell ref="C99:I101"/>
    <mergeCell ref="J99:N100"/>
  </mergeCells>
  <printOptions/>
  <pageMargins left="0.7874015748031497" right="0.7874015748031497" top="0.3937007874015748" bottom="0.3937007874015748" header="0.3937007874015748" footer="0.3937007874015748"/>
  <pageSetup fitToHeight="4" horizontalDpi="600" verticalDpi="600" orientation="landscape" paperSize="9" scale="67"/>
  <rowBreaks count="2" manualBreakCount="2">
    <brk id="85" max="14" man="1"/>
    <brk id="13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60"/>
  <sheetViews>
    <sheetView tabSelected="1" zoomScale="85" zoomScaleNormal="85" workbookViewId="0" topLeftCell="A1">
      <selection activeCell="M55" activeCellId="1" sqref="A1:M59 M55:M58"/>
    </sheetView>
  </sheetViews>
  <sheetFormatPr defaultColWidth="9.140625" defaultRowHeight="15"/>
  <cols>
    <col min="1" max="1" width="9.140625" style="0" customWidth="1"/>
    <col min="12" max="12" width="20.140625" style="0" customWidth="1"/>
    <col min="13" max="13" width="26.28125" style="0" bestFit="1" customWidth="1"/>
  </cols>
  <sheetData>
    <row r="1" spans="1:13" ht="15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</row>
    <row r="2" spans="1:13" ht="15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</row>
    <row r="3" spans="1:13" ht="15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</row>
    <row r="4" spans="1:13" ht="15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</row>
    <row r="5" spans="1:13" ht="15">
      <c r="A5" s="39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</row>
    <row r="6" spans="1:13" ht="18.75">
      <c r="A6" s="1" t="s">
        <v>1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 ht="18.75">
      <c r="A7" s="40"/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</row>
    <row r="8" spans="1:13" ht="18.75">
      <c r="A8" s="1" t="s">
        <v>2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ht="15.75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</row>
    <row r="10" spans="1:13" ht="15">
      <c r="A10" s="3">
        <v>1</v>
      </c>
      <c r="B10" s="4" t="s">
        <v>3</v>
      </c>
      <c r="C10" s="4"/>
      <c r="D10" s="4"/>
      <c r="E10" s="4"/>
      <c r="F10" s="4"/>
      <c r="G10" s="4"/>
      <c r="H10" s="4"/>
      <c r="I10" s="13" t="s">
        <v>4</v>
      </c>
      <c r="J10" s="13" t="s">
        <v>5</v>
      </c>
      <c r="K10" s="13" t="s">
        <v>6</v>
      </c>
      <c r="L10" s="13" t="s">
        <v>7</v>
      </c>
      <c r="M10" s="14" t="s">
        <v>8</v>
      </c>
    </row>
    <row r="11" spans="1:13" ht="15">
      <c r="A11" s="5"/>
      <c r="B11" s="6" t="s">
        <v>9</v>
      </c>
      <c r="C11" s="6"/>
      <c r="D11" s="6"/>
      <c r="E11" s="6"/>
      <c r="F11" s="6"/>
      <c r="G11" s="6"/>
      <c r="H11" s="6"/>
      <c r="I11" s="15"/>
      <c r="J11" s="15"/>
      <c r="K11" s="15"/>
      <c r="L11" s="15"/>
      <c r="M11" s="16"/>
    </row>
    <row r="12" spans="1:13" ht="15">
      <c r="A12" s="5"/>
      <c r="B12" s="6" t="s">
        <v>10</v>
      </c>
      <c r="C12" s="6"/>
      <c r="D12" s="6"/>
      <c r="E12" s="6"/>
      <c r="F12" s="6"/>
      <c r="G12" s="6"/>
      <c r="H12" s="6"/>
      <c r="I12" s="15"/>
      <c r="J12" s="15"/>
      <c r="K12" s="15"/>
      <c r="L12" s="15"/>
      <c r="M12" s="16"/>
    </row>
    <row r="13" spans="1:13" ht="15">
      <c r="A13" s="5"/>
      <c r="B13" s="7" t="s">
        <v>11</v>
      </c>
      <c r="C13" s="7" t="s">
        <v>12</v>
      </c>
      <c r="D13" s="7"/>
      <c r="E13" s="7"/>
      <c r="F13" s="7"/>
      <c r="G13" s="7"/>
      <c r="H13" s="7"/>
      <c r="I13" s="15"/>
      <c r="J13" s="15"/>
      <c r="K13" s="15"/>
      <c r="L13" s="15"/>
      <c r="M13" s="16"/>
    </row>
    <row r="14" spans="1:13" ht="15">
      <c r="A14" s="5"/>
      <c r="B14" s="8">
        <v>221</v>
      </c>
      <c r="C14" s="9" t="s">
        <v>13</v>
      </c>
      <c r="D14" s="9"/>
      <c r="E14" s="9"/>
      <c r="F14" s="9"/>
      <c r="G14" s="9"/>
      <c r="H14" s="9"/>
      <c r="I14" s="19">
        <v>180</v>
      </c>
      <c r="J14" s="18" t="s">
        <v>14</v>
      </c>
      <c r="K14" s="19">
        <v>1</v>
      </c>
      <c r="L14" s="22">
        <v>19980.74</v>
      </c>
      <c r="M14" s="21">
        <f>(L14*K14)</f>
        <v>19980.74</v>
      </c>
    </row>
    <row r="15" spans="1:13" ht="15">
      <c r="A15" s="5"/>
      <c r="B15" s="8">
        <v>850</v>
      </c>
      <c r="C15" s="9" t="s">
        <v>15</v>
      </c>
      <c r="D15" s="9"/>
      <c r="E15" s="9"/>
      <c r="F15" s="9"/>
      <c r="G15" s="9"/>
      <c r="H15" s="9"/>
      <c r="I15" s="19">
        <v>180</v>
      </c>
      <c r="J15" s="18"/>
      <c r="K15" s="19"/>
      <c r="L15" s="22"/>
      <c r="M15" s="21"/>
    </row>
    <row r="16" spans="1:13" ht="15">
      <c r="A16" s="5"/>
      <c r="B16" s="8">
        <v>2730</v>
      </c>
      <c r="C16" s="9" t="s">
        <v>16</v>
      </c>
      <c r="D16" s="9"/>
      <c r="E16" s="9"/>
      <c r="F16" s="9"/>
      <c r="G16" s="9"/>
      <c r="H16" s="9"/>
      <c r="I16" s="19">
        <v>180</v>
      </c>
      <c r="J16" s="18"/>
      <c r="K16" s="19"/>
      <c r="L16" s="22"/>
      <c r="M16" s="21"/>
    </row>
    <row r="17" spans="1:13" ht="15">
      <c r="A17" s="5"/>
      <c r="B17" s="8">
        <v>1350</v>
      </c>
      <c r="C17" s="9" t="s">
        <v>17</v>
      </c>
      <c r="D17" s="9"/>
      <c r="E17" s="9"/>
      <c r="F17" s="9"/>
      <c r="G17" s="9"/>
      <c r="H17" s="9"/>
      <c r="I17" s="19">
        <v>180</v>
      </c>
      <c r="J17" s="18"/>
      <c r="K17" s="19"/>
      <c r="L17" s="22"/>
      <c r="M17" s="21"/>
    </row>
    <row r="18" spans="1:13" ht="19.5">
      <c r="A18" s="10"/>
      <c r="B18" s="41" t="s">
        <v>8</v>
      </c>
      <c r="C18" s="41"/>
      <c r="D18" s="41"/>
      <c r="E18" s="41"/>
      <c r="F18" s="41"/>
      <c r="G18" s="41"/>
      <c r="H18" s="41"/>
      <c r="I18" s="11">
        <f>SUM(I14:I17)</f>
        <v>720</v>
      </c>
      <c r="J18" s="11"/>
      <c r="K18" s="11"/>
      <c r="L18" s="11"/>
      <c r="M18" s="23">
        <f>SUM(M14:M17)</f>
        <v>19980.74</v>
      </c>
    </row>
    <row r="19" spans="1:13" ht="15">
      <c r="A19" s="42" t="s">
        <v>18</v>
      </c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62"/>
    </row>
    <row r="20" spans="1:13" ht="15">
      <c r="A20" s="44"/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63"/>
    </row>
    <row r="21" spans="1:13" ht="19.5">
      <c r="A21" s="46" t="s">
        <v>19</v>
      </c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64"/>
      <c r="M21" s="23">
        <f>M18-2605.86</f>
        <v>17374.88</v>
      </c>
    </row>
    <row r="22" spans="1:13" ht="19.5">
      <c r="A22" s="48"/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65"/>
    </row>
    <row r="23" spans="1:13" ht="15">
      <c r="A23" s="3">
        <v>2</v>
      </c>
      <c r="B23" s="4" t="s">
        <v>20</v>
      </c>
      <c r="C23" s="4"/>
      <c r="D23" s="4"/>
      <c r="E23" s="4"/>
      <c r="F23" s="4"/>
      <c r="G23" s="4"/>
      <c r="H23" s="4"/>
      <c r="I23" s="13" t="s">
        <v>4</v>
      </c>
      <c r="J23" s="13" t="s">
        <v>5</v>
      </c>
      <c r="K23" s="13" t="s">
        <v>6</v>
      </c>
      <c r="L23" s="13" t="s">
        <v>7</v>
      </c>
      <c r="M23" s="14" t="s">
        <v>8</v>
      </c>
    </row>
    <row r="24" spans="1:13" ht="15">
      <c r="A24" s="5"/>
      <c r="B24" s="6" t="s">
        <v>21</v>
      </c>
      <c r="C24" s="6"/>
      <c r="D24" s="6"/>
      <c r="E24" s="6"/>
      <c r="F24" s="6"/>
      <c r="G24" s="6"/>
      <c r="H24" s="6"/>
      <c r="I24" s="15"/>
      <c r="J24" s="15"/>
      <c r="K24" s="15"/>
      <c r="L24" s="15"/>
      <c r="M24" s="16"/>
    </row>
    <row r="25" spans="1:13" ht="15">
      <c r="A25" s="5"/>
      <c r="B25" s="6" t="s">
        <v>10</v>
      </c>
      <c r="C25" s="6"/>
      <c r="D25" s="6"/>
      <c r="E25" s="6"/>
      <c r="F25" s="6"/>
      <c r="G25" s="6"/>
      <c r="H25" s="6"/>
      <c r="I25" s="15"/>
      <c r="J25" s="15"/>
      <c r="K25" s="15"/>
      <c r="L25" s="15"/>
      <c r="M25" s="16"/>
    </row>
    <row r="26" spans="1:13" ht="15">
      <c r="A26" s="5"/>
      <c r="B26" s="6" t="s">
        <v>11</v>
      </c>
      <c r="C26" s="7" t="s">
        <v>12</v>
      </c>
      <c r="D26" s="7"/>
      <c r="E26" s="7"/>
      <c r="F26" s="7"/>
      <c r="G26" s="7"/>
      <c r="H26" s="7"/>
      <c r="I26" s="15"/>
      <c r="J26" s="15"/>
      <c r="K26" s="15"/>
      <c r="L26" s="15"/>
      <c r="M26" s="16"/>
    </row>
    <row r="27" spans="1:13" ht="15">
      <c r="A27" s="5"/>
      <c r="B27" s="8">
        <v>71</v>
      </c>
      <c r="C27" s="49" t="s">
        <v>22</v>
      </c>
      <c r="D27" s="49"/>
      <c r="E27" s="49"/>
      <c r="F27" s="49"/>
      <c r="G27" s="49"/>
      <c r="H27" s="49"/>
      <c r="I27" s="19">
        <v>180</v>
      </c>
      <c r="J27" s="18" t="s">
        <v>14</v>
      </c>
      <c r="K27" s="19">
        <v>2</v>
      </c>
      <c r="L27" s="22">
        <f>L44</f>
        <v>19980.74</v>
      </c>
      <c r="M27" s="21">
        <f>((K27*L27))</f>
        <v>39961.48</v>
      </c>
    </row>
    <row r="28" spans="1:13" ht="15">
      <c r="A28" s="5"/>
      <c r="B28" s="8">
        <v>640</v>
      </c>
      <c r="C28" s="49" t="s">
        <v>23</v>
      </c>
      <c r="D28" s="49"/>
      <c r="E28" s="49"/>
      <c r="F28" s="49"/>
      <c r="G28" s="49"/>
      <c r="H28" s="49"/>
      <c r="I28" s="19">
        <v>180</v>
      </c>
      <c r="J28" s="18"/>
      <c r="K28" s="19"/>
      <c r="L28" s="22"/>
      <c r="M28" s="21"/>
    </row>
    <row r="29" spans="1:13" ht="15">
      <c r="A29" s="5"/>
      <c r="B29" s="8">
        <v>2159</v>
      </c>
      <c r="C29" s="49" t="s">
        <v>24</v>
      </c>
      <c r="D29" s="49"/>
      <c r="E29" s="49"/>
      <c r="F29" s="49"/>
      <c r="G29" s="49"/>
      <c r="H29" s="49"/>
      <c r="I29" s="19">
        <v>180</v>
      </c>
      <c r="J29" s="18"/>
      <c r="K29" s="19"/>
      <c r="L29" s="22"/>
      <c r="M29" s="21"/>
    </row>
    <row r="30" spans="1:13" ht="15">
      <c r="A30" s="5"/>
      <c r="B30" s="8">
        <v>1170</v>
      </c>
      <c r="C30" s="49" t="s">
        <v>25</v>
      </c>
      <c r="D30" s="49"/>
      <c r="E30" s="49"/>
      <c r="F30" s="49"/>
      <c r="G30" s="49"/>
      <c r="H30" s="49"/>
      <c r="I30" s="19">
        <v>180</v>
      </c>
      <c r="J30" s="18"/>
      <c r="K30" s="19"/>
      <c r="L30" s="22"/>
      <c r="M30" s="21"/>
    </row>
    <row r="31" spans="1:13" ht="15">
      <c r="A31" s="5"/>
      <c r="B31" s="8">
        <v>519</v>
      </c>
      <c r="C31" s="49" t="s">
        <v>26</v>
      </c>
      <c r="D31" s="49"/>
      <c r="E31" s="49"/>
      <c r="F31" s="49"/>
      <c r="G31" s="49"/>
      <c r="H31" s="49"/>
      <c r="I31" s="19">
        <v>180</v>
      </c>
      <c r="J31" s="18"/>
      <c r="K31" s="19"/>
      <c r="L31" s="22"/>
      <c r="M31" s="21"/>
    </row>
    <row r="32" spans="1:13" ht="15">
      <c r="A32" s="5"/>
      <c r="B32" s="8">
        <v>358</v>
      </c>
      <c r="C32" s="49" t="s">
        <v>27</v>
      </c>
      <c r="D32" s="49"/>
      <c r="E32" s="49"/>
      <c r="F32" s="49"/>
      <c r="G32" s="49"/>
      <c r="H32" s="49"/>
      <c r="I32" s="19">
        <v>180</v>
      </c>
      <c r="J32" s="18"/>
      <c r="K32" s="19"/>
      <c r="L32" s="22"/>
      <c r="M32" s="21"/>
    </row>
    <row r="33" spans="1:13" ht="15">
      <c r="A33" s="5"/>
      <c r="B33" s="8">
        <v>2239</v>
      </c>
      <c r="C33" s="49" t="s">
        <v>28</v>
      </c>
      <c r="D33" s="49"/>
      <c r="E33" s="49"/>
      <c r="F33" s="49"/>
      <c r="G33" s="49"/>
      <c r="H33" s="49"/>
      <c r="I33" s="19">
        <v>180</v>
      </c>
      <c r="J33" s="18"/>
      <c r="K33" s="19"/>
      <c r="L33" s="22"/>
      <c r="M33" s="21"/>
    </row>
    <row r="34" spans="1:13" ht="15">
      <c r="A34" s="5"/>
      <c r="B34" s="8">
        <v>977</v>
      </c>
      <c r="C34" s="49" t="s">
        <v>29</v>
      </c>
      <c r="D34" s="49"/>
      <c r="E34" s="49"/>
      <c r="F34" s="49"/>
      <c r="G34" s="49"/>
      <c r="H34" s="49"/>
      <c r="I34" s="19">
        <v>180</v>
      </c>
      <c r="J34" s="18"/>
      <c r="K34" s="19"/>
      <c r="L34" s="22"/>
      <c r="M34" s="21"/>
    </row>
    <row r="35" spans="1:13" ht="19.5">
      <c r="A35" s="10"/>
      <c r="B35" s="11" t="s">
        <v>30</v>
      </c>
      <c r="C35" s="11"/>
      <c r="D35" s="11"/>
      <c r="E35" s="11"/>
      <c r="F35" s="11"/>
      <c r="G35" s="11"/>
      <c r="H35" s="11"/>
      <c r="I35" s="11">
        <f>SUM(I27:I34)</f>
        <v>1440</v>
      </c>
      <c r="J35" s="11"/>
      <c r="K35" s="11"/>
      <c r="L35" s="11"/>
      <c r="M35" s="23">
        <f>SUM(M27:M34)</f>
        <v>39961.48</v>
      </c>
    </row>
    <row r="36" spans="1:13" ht="18.75">
      <c r="A36" s="48"/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65"/>
    </row>
    <row r="37" spans="1:13" ht="18.75">
      <c r="A37" s="50" t="s">
        <v>31</v>
      </c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66">
        <f>M35+M21</f>
        <v>57336.36</v>
      </c>
    </row>
    <row r="38" spans="1:13" ht="15">
      <c r="A38" s="51"/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</row>
    <row r="39" spans="1:13" ht="15">
      <c r="A39" s="52"/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</row>
    <row r="40" spans="1:13" ht="15">
      <c r="A40" s="53">
        <v>3</v>
      </c>
      <c r="B40" s="54" t="s">
        <v>32</v>
      </c>
      <c r="C40" s="54"/>
      <c r="D40" s="54"/>
      <c r="E40" s="54"/>
      <c r="F40" s="54"/>
      <c r="G40" s="54"/>
      <c r="H40" s="54"/>
      <c r="I40" s="67" t="s">
        <v>4</v>
      </c>
      <c r="J40" s="67" t="s">
        <v>5</v>
      </c>
      <c r="K40" s="67" t="s">
        <v>6</v>
      </c>
      <c r="L40" s="67" t="s">
        <v>7</v>
      </c>
      <c r="M40" s="68" t="s">
        <v>8</v>
      </c>
    </row>
    <row r="41" spans="1:13" ht="15">
      <c r="A41" s="55"/>
      <c r="B41" s="6" t="s">
        <v>33</v>
      </c>
      <c r="C41" s="6"/>
      <c r="D41" s="6"/>
      <c r="E41" s="6"/>
      <c r="F41" s="6"/>
      <c r="G41" s="6"/>
      <c r="H41" s="6"/>
      <c r="I41" s="15"/>
      <c r="J41" s="15"/>
      <c r="K41" s="15"/>
      <c r="L41" s="15"/>
      <c r="M41" s="16"/>
    </row>
    <row r="42" spans="1:13" ht="15">
      <c r="A42" s="55"/>
      <c r="B42" s="6" t="s">
        <v>10</v>
      </c>
      <c r="C42" s="6"/>
      <c r="D42" s="6"/>
      <c r="E42" s="6"/>
      <c r="F42" s="6"/>
      <c r="G42" s="6"/>
      <c r="H42" s="6"/>
      <c r="I42" s="15"/>
      <c r="J42" s="15"/>
      <c r="K42" s="15"/>
      <c r="L42" s="15"/>
      <c r="M42" s="16"/>
    </row>
    <row r="43" spans="1:13" ht="15">
      <c r="A43" s="55"/>
      <c r="B43" s="7" t="s">
        <v>11</v>
      </c>
      <c r="C43" s="7" t="s">
        <v>12</v>
      </c>
      <c r="D43" s="7"/>
      <c r="E43" s="7"/>
      <c r="F43" s="7"/>
      <c r="G43" s="7"/>
      <c r="H43" s="7"/>
      <c r="I43" s="15"/>
      <c r="J43" s="15"/>
      <c r="K43" s="15"/>
      <c r="L43" s="15"/>
      <c r="M43" s="16"/>
    </row>
    <row r="44" spans="1:13" ht="15">
      <c r="A44" s="55"/>
      <c r="B44" s="8">
        <v>290</v>
      </c>
      <c r="C44" s="49" t="s">
        <v>34</v>
      </c>
      <c r="D44" s="49"/>
      <c r="E44" s="49"/>
      <c r="F44" s="49"/>
      <c r="G44" s="49"/>
      <c r="H44" s="49"/>
      <c r="I44" s="19">
        <v>180</v>
      </c>
      <c r="J44" s="18" t="s">
        <v>14</v>
      </c>
      <c r="K44" s="19">
        <v>1</v>
      </c>
      <c r="L44" s="22">
        <f>L14</f>
        <v>19980.74</v>
      </c>
      <c r="M44" s="21">
        <f>(L44*K44)</f>
        <v>19980.74</v>
      </c>
    </row>
    <row r="45" spans="1:13" ht="15">
      <c r="A45" s="55"/>
      <c r="B45" s="8">
        <v>1033</v>
      </c>
      <c r="C45" s="49" t="s">
        <v>35</v>
      </c>
      <c r="D45" s="49"/>
      <c r="E45" s="49"/>
      <c r="F45" s="49"/>
      <c r="G45" s="49"/>
      <c r="H45" s="49"/>
      <c r="I45" s="19">
        <v>180</v>
      </c>
      <c r="J45" s="18"/>
      <c r="K45" s="19"/>
      <c r="L45" s="22"/>
      <c r="M45" s="21"/>
    </row>
    <row r="46" spans="1:13" ht="15">
      <c r="A46" s="55"/>
      <c r="B46" s="8">
        <v>1191</v>
      </c>
      <c r="C46" s="49" t="s">
        <v>36</v>
      </c>
      <c r="D46" s="49"/>
      <c r="E46" s="49"/>
      <c r="F46" s="49"/>
      <c r="G46" s="49"/>
      <c r="H46" s="49"/>
      <c r="I46" s="19">
        <v>180</v>
      </c>
      <c r="J46" s="18"/>
      <c r="K46" s="19"/>
      <c r="L46" s="22"/>
      <c r="M46" s="21"/>
    </row>
    <row r="47" spans="1:13" ht="15">
      <c r="A47" s="55"/>
      <c r="B47" s="8">
        <v>2223</v>
      </c>
      <c r="C47" s="49" t="s">
        <v>37</v>
      </c>
      <c r="D47" s="49"/>
      <c r="E47" s="49"/>
      <c r="F47" s="49"/>
      <c r="G47" s="49"/>
      <c r="H47" s="49"/>
      <c r="I47" s="19">
        <v>180</v>
      </c>
      <c r="J47" s="18"/>
      <c r="K47" s="19"/>
      <c r="L47" s="22"/>
      <c r="M47" s="21"/>
    </row>
    <row r="48" spans="1:13" ht="19.5">
      <c r="A48" s="56"/>
      <c r="B48" s="11" t="s">
        <v>8</v>
      </c>
      <c r="C48" s="11"/>
      <c r="D48" s="11"/>
      <c r="E48" s="11"/>
      <c r="F48" s="11"/>
      <c r="G48" s="11"/>
      <c r="H48" s="11"/>
      <c r="I48" s="11">
        <f>SUM(I44:I47)</f>
        <v>720</v>
      </c>
      <c r="J48" s="11"/>
      <c r="K48" s="11"/>
      <c r="L48" s="11"/>
      <c r="M48" s="23">
        <f>SUM(M44:M47)</f>
        <v>19980.74</v>
      </c>
    </row>
    <row r="49" spans="1:13" ht="15">
      <c r="A49" s="57"/>
      <c r="B49" s="57"/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</row>
    <row r="50" spans="1:13" ht="19.5">
      <c r="A50" s="1" t="s">
        <v>38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24">
        <f>M48+M37</f>
        <v>77317.1</v>
      </c>
    </row>
    <row r="51" spans="1:13" ht="15">
      <c r="A51" s="58">
        <v>12</v>
      </c>
      <c r="B51" s="4" t="s">
        <v>100</v>
      </c>
      <c r="C51" s="4"/>
      <c r="D51" s="4"/>
      <c r="E51" s="4"/>
      <c r="F51" s="4"/>
      <c r="G51" s="4"/>
      <c r="H51" s="4"/>
      <c r="I51" s="13" t="s">
        <v>4</v>
      </c>
      <c r="J51" s="13" t="s">
        <v>5</v>
      </c>
      <c r="K51" s="13" t="s">
        <v>6</v>
      </c>
      <c r="L51" s="13" t="s">
        <v>7</v>
      </c>
      <c r="M51" s="14" t="s">
        <v>8</v>
      </c>
    </row>
    <row r="52" spans="1:13" ht="15">
      <c r="A52" s="28"/>
      <c r="B52" s="59" t="s">
        <v>101</v>
      </c>
      <c r="C52" s="59"/>
      <c r="D52" s="59"/>
      <c r="E52" s="59"/>
      <c r="F52" s="59"/>
      <c r="G52" s="59"/>
      <c r="H52" s="59"/>
      <c r="I52" s="15"/>
      <c r="J52" s="15"/>
      <c r="K52" s="15"/>
      <c r="L52" s="15"/>
      <c r="M52" s="16"/>
    </row>
    <row r="53" spans="1:13" ht="15">
      <c r="A53" s="28"/>
      <c r="B53" s="59" t="s">
        <v>10</v>
      </c>
      <c r="C53" s="59"/>
      <c r="D53" s="59"/>
      <c r="E53" s="59"/>
      <c r="F53" s="59"/>
      <c r="G53" s="59"/>
      <c r="H53" s="59"/>
      <c r="I53" s="15"/>
      <c r="J53" s="15"/>
      <c r="K53" s="15"/>
      <c r="L53" s="15"/>
      <c r="M53" s="16"/>
    </row>
    <row r="54" spans="1:13" ht="15">
      <c r="A54" s="28"/>
      <c r="B54" s="7" t="s">
        <v>11</v>
      </c>
      <c r="C54" s="7" t="s">
        <v>12</v>
      </c>
      <c r="D54" s="7"/>
      <c r="E54" s="7"/>
      <c r="F54" s="7"/>
      <c r="G54" s="7"/>
      <c r="H54" s="7"/>
      <c r="I54" s="15"/>
      <c r="J54" s="15"/>
      <c r="K54" s="15"/>
      <c r="L54" s="15"/>
      <c r="M54" s="16"/>
    </row>
    <row r="55" spans="1:13" ht="15">
      <c r="A55" s="28"/>
      <c r="B55" s="8">
        <v>331</v>
      </c>
      <c r="C55" s="9" t="s">
        <v>102</v>
      </c>
      <c r="D55" s="9"/>
      <c r="E55" s="9"/>
      <c r="F55" s="9"/>
      <c r="G55" s="9"/>
      <c r="H55" s="9"/>
      <c r="I55" s="17">
        <v>180</v>
      </c>
      <c r="J55" s="18" t="s">
        <v>14</v>
      </c>
      <c r="K55" s="19">
        <v>1</v>
      </c>
      <c r="L55" s="22" t="e">
        <f>#REF!</f>
        <v>#REF!</v>
      </c>
      <c r="M55" s="21" t="e">
        <f>L55*K55</f>
        <v>#REF!</v>
      </c>
    </row>
    <row r="56" spans="1:13" ht="15">
      <c r="A56" s="28"/>
      <c r="B56" s="8">
        <v>468</v>
      </c>
      <c r="C56" s="9" t="s">
        <v>103</v>
      </c>
      <c r="D56" s="9"/>
      <c r="E56" s="9"/>
      <c r="F56" s="9"/>
      <c r="G56" s="9"/>
      <c r="H56" s="9"/>
      <c r="I56" s="17">
        <v>180</v>
      </c>
      <c r="J56" s="18"/>
      <c r="K56" s="19"/>
      <c r="L56" s="22"/>
      <c r="M56" s="21"/>
    </row>
    <row r="57" spans="1:13" ht="15">
      <c r="A57" s="28"/>
      <c r="B57" s="8">
        <v>382</v>
      </c>
      <c r="C57" s="9" t="s">
        <v>104</v>
      </c>
      <c r="D57" s="9"/>
      <c r="E57" s="9"/>
      <c r="F57" s="9"/>
      <c r="G57" s="9"/>
      <c r="H57" s="9"/>
      <c r="I57" s="17">
        <v>180</v>
      </c>
      <c r="J57" s="18"/>
      <c r="K57" s="19"/>
      <c r="L57" s="22"/>
      <c r="M57" s="21"/>
    </row>
    <row r="58" spans="1:13" ht="15">
      <c r="A58" s="28"/>
      <c r="B58" s="60">
        <v>2718</v>
      </c>
      <c r="C58" s="61" t="s">
        <v>105</v>
      </c>
      <c r="D58" s="61"/>
      <c r="E58" s="61"/>
      <c r="F58" s="61"/>
      <c r="G58" s="61"/>
      <c r="H58" s="61"/>
      <c r="I58" s="69">
        <v>180</v>
      </c>
      <c r="J58" s="18"/>
      <c r="K58" s="19"/>
      <c r="L58" s="22"/>
      <c r="M58" s="21"/>
    </row>
    <row r="59" spans="1:13" ht="19.5">
      <c r="A59" s="29"/>
      <c r="B59" s="11" t="s">
        <v>8</v>
      </c>
      <c r="C59" s="11"/>
      <c r="D59" s="11"/>
      <c r="E59" s="11"/>
      <c r="F59" s="11"/>
      <c r="G59" s="11"/>
      <c r="H59" s="11"/>
      <c r="I59" s="11">
        <f>SUM(I55:I58)</f>
        <v>720</v>
      </c>
      <c r="J59" s="70"/>
      <c r="K59" s="70"/>
      <c r="L59" s="70"/>
      <c r="M59" s="71" t="e">
        <f>SUM(M55:M58)</f>
        <v>#REF!</v>
      </c>
    </row>
    <row r="60" spans="1:13" ht="1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</row>
  </sheetData>
  <sheetProtection/>
  <mergeCells count="96">
    <mergeCell ref="A6:M6"/>
    <mergeCell ref="A7:M7"/>
    <mergeCell ref="A8:M8"/>
    <mergeCell ref="A9:M9"/>
    <mergeCell ref="B10:H10"/>
    <mergeCell ref="B11:H11"/>
    <mergeCell ref="B12:H12"/>
    <mergeCell ref="C13:H13"/>
    <mergeCell ref="C14:H14"/>
    <mergeCell ref="C15:H15"/>
    <mergeCell ref="C16:H16"/>
    <mergeCell ref="C17:H17"/>
    <mergeCell ref="B18:H18"/>
    <mergeCell ref="J18:L18"/>
    <mergeCell ref="A21:L21"/>
    <mergeCell ref="B23:H23"/>
    <mergeCell ref="B24:H24"/>
    <mergeCell ref="B25:H25"/>
    <mergeCell ref="C26:H26"/>
    <mergeCell ref="C27:H27"/>
    <mergeCell ref="C28:H28"/>
    <mergeCell ref="C29:H29"/>
    <mergeCell ref="C30:H30"/>
    <mergeCell ref="C31:H31"/>
    <mergeCell ref="C32:H32"/>
    <mergeCell ref="C33:H33"/>
    <mergeCell ref="C34:H34"/>
    <mergeCell ref="B35:H35"/>
    <mergeCell ref="J35:L35"/>
    <mergeCell ref="A37:L37"/>
    <mergeCell ref="A38:M38"/>
    <mergeCell ref="A39:M39"/>
    <mergeCell ref="B40:H40"/>
    <mergeCell ref="B41:H41"/>
    <mergeCell ref="B42:H42"/>
    <mergeCell ref="C43:H43"/>
    <mergeCell ref="C44:H44"/>
    <mergeCell ref="C45:H45"/>
    <mergeCell ref="C46:H46"/>
    <mergeCell ref="C47:H47"/>
    <mergeCell ref="B48:H48"/>
    <mergeCell ref="J48:L48"/>
    <mergeCell ref="A50:L50"/>
    <mergeCell ref="B51:H51"/>
    <mergeCell ref="B52:H52"/>
    <mergeCell ref="B53:H53"/>
    <mergeCell ref="C54:H54"/>
    <mergeCell ref="C55:H55"/>
    <mergeCell ref="C56:H56"/>
    <mergeCell ref="C57:H57"/>
    <mergeCell ref="C58:H58"/>
    <mergeCell ref="B59:H59"/>
    <mergeCell ref="J59:L59"/>
    <mergeCell ref="A60:M60"/>
    <mergeCell ref="A10:A18"/>
    <mergeCell ref="A23:A35"/>
    <mergeCell ref="A40:A48"/>
    <mergeCell ref="A51:A59"/>
    <mergeCell ref="I10:I13"/>
    <mergeCell ref="I23:I26"/>
    <mergeCell ref="I40:I43"/>
    <mergeCell ref="I51:I54"/>
    <mergeCell ref="J10:J13"/>
    <mergeCell ref="J14:J17"/>
    <mergeCell ref="J23:J26"/>
    <mergeCell ref="J27:J34"/>
    <mergeCell ref="J40:J43"/>
    <mergeCell ref="J44:J47"/>
    <mergeCell ref="J51:J54"/>
    <mergeCell ref="J55:J58"/>
    <mergeCell ref="K10:K13"/>
    <mergeCell ref="K14:K17"/>
    <mergeCell ref="K23:K26"/>
    <mergeCell ref="K27:K34"/>
    <mergeCell ref="K40:K43"/>
    <mergeCell ref="K44:K47"/>
    <mergeCell ref="K51:K54"/>
    <mergeCell ref="K55:K58"/>
    <mergeCell ref="L10:L13"/>
    <mergeCell ref="L14:L17"/>
    <mergeCell ref="L23:L26"/>
    <mergeCell ref="L27:L34"/>
    <mergeCell ref="L40:L43"/>
    <mergeCell ref="L44:L47"/>
    <mergeCell ref="L51:L54"/>
    <mergeCell ref="L55:L58"/>
    <mergeCell ref="M10:M13"/>
    <mergeCell ref="M14:M17"/>
    <mergeCell ref="M23:M26"/>
    <mergeCell ref="M27:M34"/>
    <mergeCell ref="M40:M43"/>
    <mergeCell ref="M44:M47"/>
    <mergeCell ref="M51:M54"/>
    <mergeCell ref="M55:M58"/>
    <mergeCell ref="A19:M20"/>
    <mergeCell ref="A1:M5"/>
  </mergeCells>
  <printOptions/>
  <pageMargins left="0.511811024" right="0.511811024" top="0.787401575" bottom="0.787401575" header="0.31496062" footer="0.31496062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workbookViewId="0" topLeftCell="A49">
      <selection activeCell="I76" sqref="I76"/>
    </sheetView>
  </sheetViews>
  <sheetFormatPr defaultColWidth="9.140625" defaultRowHeight="15"/>
  <sheetData>
    <row r="1" spans="1:13" ht="15">
      <c r="A1" s="3">
        <v>4</v>
      </c>
      <c r="B1" s="4" t="s">
        <v>40</v>
      </c>
      <c r="C1" s="4"/>
      <c r="D1" s="4"/>
      <c r="E1" s="4"/>
      <c r="F1" s="4"/>
      <c r="G1" s="4"/>
      <c r="H1" s="4"/>
      <c r="I1" s="13" t="s">
        <v>4</v>
      </c>
      <c r="J1" s="13" t="s">
        <v>5</v>
      </c>
      <c r="K1" s="13" t="s">
        <v>6</v>
      </c>
      <c r="L1" s="13" t="s">
        <v>7</v>
      </c>
      <c r="M1" s="14" t="s">
        <v>8</v>
      </c>
    </row>
    <row r="2" spans="1:13" ht="15">
      <c r="A2" s="5"/>
      <c r="B2" s="6" t="s">
        <v>41</v>
      </c>
      <c r="C2" s="6"/>
      <c r="D2" s="6"/>
      <c r="E2" s="6"/>
      <c r="F2" s="6"/>
      <c r="G2" s="6"/>
      <c r="H2" s="6"/>
      <c r="I2" s="15"/>
      <c r="J2" s="15"/>
      <c r="K2" s="15"/>
      <c r="L2" s="15"/>
      <c r="M2" s="16"/>
    </row>
    <row r="3" spans="1:13" ht="15">
      <c r="A3" s="5"/>
      <c r="B3" s="6" t="s">
        <v>42</v>
      </c>
      <c r="C3" s="6"/>
      <c r="D3" s="6"/>
      <c r="E3" s="6"/>
      <c r="F3" s="6"/>
      <c r="G3" s="6"/>
      <c r="H3" s="6"/>
      <c r="I3" s="15"/>
      <c r="J3" s="15"/>
      <c r="K3" s="15"/>
      <c r="L3" s="15"/>
      <c r="M3" s="16"/>
    </row>
    <row r="4" spans="1:13" ht="15">
      <c r="A4" s="5"/>
      <c r="B4" s="7" t="s">
        <v>11</v>
      </c>
      <c r="C4" s="7" t="s">
        <v>12</v>
      </c>
      <c r="D4" s="7"/>
      <c r="E4" s="7"/>
      <c r="F4" s="7"/>
      <c r="G4" s="7"/>
      <c r="H4" s="7"/>
      <c r="I4" s="15"/>
      <c r="J4" s="15"/>
      <c r="K4" s="15"/>
      <c r="L4" s="15"/>
      <c r="M4" s="16"/>
    </row>
    <row r="5" spans="1:13" ht="15">
      <c r="A5" s="5"/>
      <c r="B5" s="8">
        <v>1159</v>
      </c>
      <c r="C5" s="9" t="s">
        <v>43</v>
      </c>
      <c r="D5" s="9"/>
      <c r="E5" s="9"/>
      <c r="F5" s="9"/>
      <c r="G5" s="9"/>
      <c r="H5" s="9"/>
      <c r="I5" s="19">
        <v>132</v>
      </c>
      <c r="J5" s="18" t="s">
        <v>44</v>
      </c>
      <c r="K5" s="19">
        <v>1</v>
      </c>
      <c r="L5" s="22">
        <v>9000.14</v>
      </c>
      <c r="M5" s="21">
        <f>L5*K5</f>
        <v>9000.14</v>
      </c>
    </row>
    <row r="6" spans="1:13" ht="15">
      <c r="A6" s="5"/>
      <c r="B6" s="8">
        <v>2613</v>
      </c>
      <c r="C6" s="9" t="s">
        <v>45</v>
      </c>
      <c r="D6" s="9"/>
      <c r="E6" s="9"/>
      <c r="F6" s="9"/>
      <c r="G6" s="9"/>
      <c r="H6" s="9"/>
      <c r="I6" s="19">
        <v>132</v>
      </c>
      <c r="J6" s="18"/>
      <c r="K6" s="19"/>
      <c r="L6" s="22"/>
      <c r="M6" s="21"/>
    </row>
    <row r="7" spans="1:13" ht="19.5">
      <c r="A7" s="10"/>
      <c r="B7" s="11" t="s">
        <v>8</v>
      </c>
      <c r="C7" s="11"/>
      <c r="D7" s="11"/>
      <c r="E7" s="11"/>
      <c r="F7" s="11"/>
      <c r="G7" s="11"/>
      <c r="H7" s="11"/>
      <c r="I7" s="11">
        <f>SUM(I5:I6)</f>
        <v>264</v>
      </c>
      <c r="J7" s="11"/>
      <c r="K7" s="11"/>
      <c r="L7" s="11"/>
      <c r="M7" s="23">
        <f>SUM(M5:M6)</f>
        <v>9000.14</v>
      </c>
    </row>
    <row r="8" spans="1:13" ht="15">
      <c r="A8" s="3">
        <v>5</v>
      </c>
      <c r="B8" s="4" t="s">
        <v>46</v>
      </c>
      <c r="C8" s="4"/>
      <c r="D8" s="4"/>
      <c r="E8" s="4"/>
      <c r="F8" s="4"/>
      <c r="G8" s="4"/>
      <c r="H8" s="4"/>
      <c r="I8" s="13" t="s">
        <v>4</v>
      </c>
      <c r="J8" s="13" t="s">
        <v>5</v>
      </c>
      <c r="K8" s="13" t="s">
        <v>6</v>
      </c>
      <c r="L8" s="13" t="s">
        <v>7</v>
      </c>
      <c r="M8" s="14" t="s">
        <v>8</v>
      </c>
    </row>
    <row r="9" spans="1:13" ht="15">
      <c r="A9" s="5"/>
      <c r="B9" s="6" t="s">
        <v>47</v>
      </c>
      <c r="C9" s="6"/>
      <c r="D9" s="6"/>
      <c r="E9" s="6"/>
      <c r="F9" s="6"/>
      <c r="G9" s="6"/>
      <c r="H9" s="6"/>
      <c r="I9" s="15"/>
      <c r="J9" s="15"/>
      <c r="K9" s="15"/>
      <c r="L9" s="15"/>
      <c r="M9" s="16"/>
    </row>
    <row r="10" spans="1:13" ht="15">
      <c r="A10" s="5"/>
      <c r="B10" s="6" t="s">
        <v>48</v>
      </c>
      <c r="C10" s="6"/>
      <c r="D10" s="6"/>
      <c r="E10" s="6"/>
      <c r="F10" s="6"/>
      <c r="G10" s="6"/>
      <c r="H10" s="6"/>
      <c r="I10" s="15"/>
      <c r="J10" s="15"/>
      <c r="K10" s="15"/>
      <c r="L10" s="15"/>
      <c r="M10" s="16"/>
    </row>
    <row r="11" spans="1:13" ht="15">
      <c r="A11" s="5"/>
      <c r="B11" s="7" t="s">
        <v>11</v>
      </c>
      <c r="C11" s="7" t="s">
        <v>12</v>
      </c>
      <c r="D11" s="7"/>
      <c r="E11" s="7"/>
      <c r="F11" s="7"/>
      <c r="G11" s="7"/>
      <c r="H11" s="7"/>
      <c r="I11" s="15"/>
      <c r="J11" s="15"/>
      <c r="K11" s="15"/>
      <c r="L11" s="15"/>
      <c r="M11" s="16"/>
    </row>
    <row r="12" spans="1:13" ht="15">
      <c r="A12" s="5"/>
      <c r="B12" s="8">
        <v>807</v>
      </c>
      <c r="C12" s="9" t="s">
        <v>49</v>
      </c>
      <c r="D12" s="9"/>
      <c r="E12" s="9"/>
      <c r="F12" s="9"/>
      <c r="G12" s="9"/>
      <c r="H12" s="9"/>
      <c r="I12" s="19">
        <v>180</v>
      </c>
      <c r="J12" s="18" t="s">
        <v>50</v>
      </c>
      <c r="K12" s="19">
        <v>1</v>
      </c>
      <c r="L12" s="22">
        <v>9324.8</v>
      </c>
      <c r="M12" s="21">
        <f>(L12*K12)</f>
        <v>9324.8</v>
      </c>
    </row>
    <row r="13" spans="1:13" ht="15">
      <c r="A13" s="5"/>
      <c r="B13" s="8">
        <v>348</v>
      </c>
      <c r="C13" s="9" t="s">
        <v>51</v>
      </c>
      <c r="D13" s="9"/>
      <c r="E13" s="9"/>
      <c r="F13" s="9"/>
      <c r="G13" s="9"/>
      <c r="H13" s="9"/>
      <c r="I13" s="19">
        <v>180</v>
      </c>
      <c r="J13" s="18"/>
      <c r="K13" s="19"/>
      <c r="L13" s="22"/>
      <c r="M13" s="21"/>
    </row>
    <row r="14" spans="1:13" ht="19.5">
      <c r="A14" s="10"/>
      <c r="B14" s="11" t="s">
        <v>8</v>
      </c>
      <c r="C14" s="11"/>
      <c r="D14" s="11"/>
      <c r="E14" s="11"/>
      <c r="F14" s="11"/>
      <c r="G14" s="11"/>
      <c r="H14" s="11"/>
      <c r="I14" s="11">
        <f>SUM(I12:I13)</f>
        <v>360</v>
      </c>
      <c r="J14" s="11"/>
      <c r="K14" s="11"/>
      <c r="L14" s="11"/>
      <c r="M14" s="23">
        <f>SUM(M12:M13)</f>
        <v>9324.8</v>
      </c>
    </row>
    <row r="15" spans="1:13" ht="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</row>
    <row r="16" spans="1:13" ht="18.75">
      <c r="A16" s="1" t="s">
        <v>52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24">
        <f>SUM(M6+M14)</f>
        <v>9324.8</v>
      </c>
    </row>
    <row r="17" spans="1:13" ht="1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</row>
    <row r="18" spans="1:13" ht="18.75">
      <c r="A18" s="1" t="s">
        <v>53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</row>
    <row r="19" spans="1:13" ht="15.75">
      <c r="A19" s="25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</row>
    <row r="20" spans="1:13" ht="15">
      <c r="A20" s="3">
        <v>6</v>
      </c>
      <c r="B20" s="4" t="s">
        <v>54</v>
      </c>
      <c r="C20" s="4"/>
      <c r="D20" s="4"/>
      <c r="E20" s="4"/>
      <c r="F20" s="4"/>
      <c r="G20" s="4"/>
      <c r="H20" s="4"/>
      <c r="I20" s="13" t="s">
        <v>4</v>
      </c>
      <c r="J20" s="13" t="s">
        <v>5</v>
      </c>
      <c r="K20" s="13" t="s">
        <v>6</v>
      </c>
      <c r="L20" s="13" t="s">
        <v>7</v>
      </c>
      <c r="M20" s="14" t="s">
        <v>8</v>
      </c>
    </row>
    <row r="21" spans="1:13" ht="15">
      <c r="A21" s="5"/>
      <c r="B21" s="6" t="s">
        <v>55</v>
      </c>
      <c r="C21" s="6"/>
      <c r="D21" s="6"/>
      <c r="E21" s="6"/>
      <c r="F21" s="6"/>
      <c r="G21" s="6"/>
      <c r="H21" s="6"/>
      <c r="I21" s="15"/>
      <c r="J21" s="15"/>
      <c r="K21" s="15"/>
      <c r="L21" s="15"/>
      <c r="M21" s="16"/>
    </row>
    <row r="22" spans="1:13" ht="15">
      <c r="A22" s="5"/>
      <c r="B22" s="6" t="s">
        <v>10</v>
      </c>
      <c r="C22" s="6"/>
      <c r="D22" s="6"/>
      <c r="E22" s="6"/>
      <c r="F22" s="6"/>
      <c r="G22" s="6"/>
      <c r="H22" s="6"/>
      <c r="I22" s="15"/>
      <c r="J22" s="15"/>
      <c r="K22" s="15"/>
      <c r="L22" s="15"/>
      <c r="M22" s="16"/>
    </row>
    <row r="23" spans="1:13" ht="15">
      <c r="A23" s="5"/>
      <c r="B23" s="7" t="s">
        <v>11</v>
      </c>
      <c r="C23" s="7" t="s">
        <v>12</v>
      </c>
      <c r="D23" s="7"/>
      <c r="E23" s="7"/>
      <c r="F23" s="7"/>
      <c r="G23" s="7"/>
      <c r="H23" s="7"/>
      <c r="I23" s="15"/>
      <c r="J23" s="15"/>
      <c r="K23" s="15"/>
      <c r="L23" s="15"/>
      <c r="M23" s="16"/>
    </row>
    <row r="24" spans="1:13" ht="15">
      <c r="A24" s="5"/>
      <c r="B24" s="8">
        <v>2609</v>
      </c>
      <c r="C24" s="9" t="s">
        <v>56</v>
      </c>
      <c r="D24" s="9"/>
      <c r="E24" s="9"/>
      <c r="F24" s="9"/>
      <c r="G24" s="9"/>
      <c r="H24" s="9"/>
      <c r="I24" s="19">
        <v>180</v>
      </c>
      <c r="J24" s="18" t="s">
        <v>14</v>
      </c>
      <c r="K24" s="19">
        <v>1</v>
      </c>
      <c r="L24" s="22">
        <v>19905.85</v>
      </c>
      <c r="M24" s="21">
        <f>(L24*K24)</f>
        <v>19905.85</v>
      </c>
    </row>
    <row r="25" spans="1:13" ht="15">
      <c r="A25" s="5"/>
      <c r="B25" s="8">
        <v>380</v>
      </c>
      <c r="C25" s="9" t="s">
        <v>57</v>
      </c>
      <c r="D25" s="9"/>
      <c r="E25" s="9"/>
      <c r="F25" s="9"/>
      <c r="G25" s="9"/>
      <c r="H25" s="9"/>
      <c r="I25" s="19">
        <v>180</v>
      </c>
      <c r="J25" s="18"/>
      <c r="K25" s="19"/>
      <c r="L25" s="22"/>
      <c r="M25" s="21"/>
    </row>
    <row r="26" spans="1:13" ht="15">
      <c r="A26" s="5"/>
      <c r="B26" s="8">
        <v>2105</v>
      </c>
      <c r="C26" s="9" t="s">
        <v>58</v>
      </c>
      <c r="D26" s="9"/>
      <c r="E26" s="9"/>
      <c r="F26" s="9"/>
      <c r="G26" s="9"/>
      <c r="H26" s="9"/>
      <c r="I26" s="19">
        <v>180</v>
      </c>
      <c r="J26" s="18"/>
      <c r="K26" s="19"/>
      <c r="L26" s="22"/>
      <c r="M26" s="21"/>
    </row>
    <row r="27" spans="1:13" ht="15">
      <c r="A27" s="5"/>
      <c r="B27" s="8">
        <v>2408</v>
      </c>
      <c r="C27" s="9" t="s">
        <v>59</v>
      </c>
      <c r="D27" s="9"/>
      <c r="E27" s="9"/>
      <c r="F27" s="9"/>
      <c r="G27" s="9"/>
      <c r="H27" s="9"/>
      <c r="I27" s="19">
        <v>180</v>
      </c>
      <c r="J27" s="18"/>
      <c r="K27" s="19"/>
      <c r="L27" s="22"/>
      <c r="M27" s="21"/>
    </row>
    <row r="28" spans="1:13" ht="19.5">
      <c r="A28" s="10"/>
      <c r="B28" s="11" t="s">
        <v>8</v>
      </c>
      <c r="C28" s="11"/>
      <c r="D28" s="11"/>
      <c r="E28" s="11"/>
      <c r="F28" s="11"/>
      <c r="G28" s="11"/>
      <c r="H28" s="11"/>
      <c r="I28" s="11">
        <f>SUM(I24:I27)</f>
        <v>720</v>
      </c>
      <c r="J28" s="11"/>
      <c r="K28" s="11"/>
      <c r="L28" s="11"/>
      <c r="M28" s="23">
        <f>SUM(M24:M27)</f>
        <v>19905.85</v>
      </c>
    </row>
    <row r="29" spans="1:13" ht="1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</row>
    <row r="30" spans="1:13" ht="18.75">
      <c r="A30" s="1" t="s">
        <v>60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24">
        <f>M28</f>
        <v>19905.85</v>
      </c>
    </row>
    <row r="31" spans="1:13" ht="18.75">
      <c r="A31" s="26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</row>
    <row r="32" spans="1:13" ht="18.75">
      <c r="A32" s="1" t="s">
        <v>61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13" ht="15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</row>
    <row r="34" spans="1:13" ht="15">
      <c r="A34" s="3">
        <v>7</v>
      </c>
      <c r="B34" s="4" t="s">
        <v>62</v>
      </c>
      <c r="C34" s="4"/>
      <c r="D34" s="4"/>
      <c r="E34" s="4"/>
      <c r="F34" s="4"/>
      <c r="G34" s="4"/>
      <c r="H34" s="4"/>
      <c r="I34" s="13" t="s">
        <v>4</v>
      </c>
      <c r="J34" s="13" t="s">
        <v>5</v>
      </c>
      <c r="K34" s="13" t="s">
        <v>6</v>
      </c>
      <c r="L34" s="13" t="s">
        <v>7</v>
      </c>
      <c r="M34" s="14" t="s">
        <v>8</v>
      </c>
    </row>
    <row r="35" spans="1:13" ht="15">
      <c r="A35" s="5"/>
      <c r="B35" s="6" t="s">
        <v>63</v>
      </c>
      <c r="C35" s="6"/>
      <c r="D35" s="6"/>
      <c r="E35" s="6"/>
      <c r="F35" s="6"/>
      <c r="G35" s="6"/>
      <c r="H35" s="6"/>
      <c r="I35" s="15"/>
      <c r="J35" s="15"/>
      <c r="K35" s="15"/>
      <c r="L35" s="15"/>
      <c r="M35" s="16"/>
    </row>
    <row r="36" spans="1:13" ht="15">
      <c r="A36" s="5"/>
      <c r="B36" s="6" t="s">
        <v>10</v>
      </c>
      <c r="C36" s="6"/>
      <c r="D36" s="6"/>
      <c r="E36" s="6"/>
      <c r="F36" s="6"/>
      <c r="G36" s="6"/>
      <c r="H36" s="6"/>
      <c r="I36" s="15"/>
      <c r="J36" s="15"/>
      <c r="K36" s="15"/>
      <c r="L36" s="15"/>
      <c r="M36" s="16"/>
    </row>
    <row r="37" spans="1:13" ht="15">
      <c r="A37" s="5"/>
      <c r="B37" s="7" t="s">
        <v>11</v>
      </c>
      <c r="C37" s="7" t="s">
        <v>12</v>
      </c>
      <c r="D37" s="7"/>
      <c r="E37" s="7"/>
      <c r="F37" s="7"/>
      <c r="G37" s="7"/>
      <c r="H37" s="7"/>
      <c r="I37" s="15"/>
      <c r="J37" s="15"/>
      <c r="K37" s="15"/>
      <c r="L37" s="15"/>
      <c r="M37" s="16"/>
    </row>
    <row r="38" spans="1:13" ht="15">
      <c r="A38" s="5"/>
      <c r="B38" s="8">
        <v>2441</v>
      </c>
      <c r="C38" s="9" t="s">
        <v>64</v>
      </c>
      <c r="D38" s="9"/>
      <c r="E38" s="9"/>
      <c r="F38" s="9"/>
      <c r="G38" s="9"/>
      <c r="H38" s="9"/>
      <c r="I38" s="19">
        <v>180</v>
      </c>
      <c r="J38" s="18" t="s">
        <v>14</v>
      </c>
      <c r="K38" s="19">
        <v>1</v>
      </c>
      <c r="L38" s="22">
        <f>L24</f>
        <v>19905.85</v>
      </c>
      <c r="M38" s="21">
        <f>(L38*K38)</f>
        <v>19905.85</v>
      </c>
    </row>
    <row r="39" spans="1:13" ht="15">
      <c r="A39" s="5"/>
      <c r="B39" s="8">
        <v>2411</v>
      </c>
      <c r="C39" s="9" t="s">
        <v>65</v>
      </c>
      <c r="D39" s="9"/>
      <c r="E39" s="9"/>
      <c r="F39" s="9"/>
      <c r="G39" s="9"/>
      <c r="H39" s="9"/>
      <c r="I39" s="19">
        <v>180</v>
      </c>
      <c r="J39" s="18"/>
      <c r="K39" s="19"/>
      <c r="L39" s="22"/>
      <c r="M39" s="21"/>
    </row>
    <row r="40" spans="1:13" ht="15">
      <c r="A40" s="5"/>
      <c r="B40" s="8">
        <v>2418</v>
      </c>
      <c r="C40" s="9" t="s">
        <v>66</v>
      </c>
      <c r="D40" s="9"/>
      <c r="E40" s="9"/>
      <c r="F40" s="9"/>
      <c r="G40" s="9"/>
      <c r="H40" s="9"/>
      <c r="I40" s="19">
        <v>180</v>
      </c>
      <c r="J40" s="18"/>
      <c r="K40" s="19"/>
      <c r="L40" s="22"/>
      <c r="M40" s="21"/>
    </row>
    <row r="41" spans="1:13" ht="15">
      <c r="A41" s="5"/>
      <c r="B41" s="8">
        <v>2412</v>
      </c>
      <c r="C41" s="9" t="s">
        <v>67</v>
      </c>
      <c r="D41" s="9"/>
      <c r="E41" s="9"/>
      <c r="F41" s="9"/>
      <c r="G41" s="9"/>
      <c r="H41" s="9"/>
      <c r="I41" s="19">
        <v>180</v>
      </c>
      <c r="J41" s="18"/>
      <c r="K41" s="19"/>
      <c r="L41" s="22"/>
      <c r="M41" s="21"/>
    </row>
    <row r="42" spans="1:13" ht="19.5">
      <c r="A42" s="10"/>
      <c r="B42" s="11" t="s">
        <v>8</v>
      </c>
      <c r="C42" s="11"/>
      <c r="D42" s="11"/>
      <c r="E42" s="11"/>
      <c r="F42" s="11"/>
      <c r="G42" s="11"/>
      <c r="H42" s="11"/>
      <c r="I42" s="11">
        <f>SUM(I38:I41)</f>
        <v>720</v>
      </c>
      <c r="J42" s="11"/>
      <c r="K42" s="11"/>
      <c r="L42" s="11"/>
      <c r="M42" s="23">
        <f>SUM(M38:M41)</f>
        <v>19905.85</v>
      </c>
    </row>
    <row r="43" spans="1:13" ht="15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 spans="1:13" ht="15">
      <c r="A44" s="27">
        <v>8</v>
      </c>
      <c r="B44" s="4" t="s">
        <v>68</v>
      </c>
      <c r="C44" s="4"/>
      <c r="D44" s="4"/>
      <c r="E44" s="4"/>
      <c r="F44" s="4"/>
      <c r="G44" s="4"/>
      <c r="H44" s="4"/>
      <c r="I44" s="31"/>
      <c r="J44" s="31"/>
      <c r="K44" s="31"/>
      <c r="L44" s="31"/>
      <c r="M44" s="32"/>
    </row>
    <row r="45" spans="1:13" ht="15">
      <c r="A45" s="28"/>
      <c r="B45" s="7"/>
      <c r="C45" s="7"/>
      <c r="D45" s="7"/>
      <c r="E45" s="7"/>
      <c r="F45" s="7"/>
      <c r="G45" s="7"/>
      <c r="H45" s="7"/>
      <c r="I45" s="33"/>
      <c r="J45" s="33"/>
      <c r="K45" s="33"/>
      <c r="L45" s="33"/>
      <c r="M45" s="34"/>
    </row>
    <row r="46" spans="1:13" ht="15">
      <c r="A46" s="28"/>
      <c r="B46" s="7"/>
      <c r="C46" s="7"/>
      <c r="D46" s="7"/>
      <c r="E46" s="7"/>
      <c r="F46" s="7"/>
      <c r="G46" s="7"/>
      <c r="H46" s="7"/>
      <c r="I46" s="15" t="s">
        <v>4</v>
      </c>
      <c r="J46" s="15" t="s">
        <v>5</v>
      </c>
      <c r="K46" s="15" t="s">
        <v>6</v>
      </c>
      <c r="L46" s="15" t="s">
        <v>7</v>
      </c>
      <c r="M46" s="16" t="s">
        <v>8</v>
      </c>
    </row>
    <row r="47" spans="1:13" ht="15">
      <c r="A47" s="28"/>
      <c r="B47" s="6" t="s">
        <v>69</v>
      </c>
      <c r="C47" s="6"/>
      <c r="D47" s="6"/>
      <c r="E47" s="6"/>
      <c r="F47" s="6"/>
      <c r="G47" s="6"/>
      <c r="H47" s="6"/>
      <c r="I47" s="15"/>
      <c r="J47" s="15"/>
      <c r="K47" s="15"/>
      <c r="L47" s="15"/>
      <c r="M47" s="16"/>
    </row>
    <row r="48" spans="1:13" ht="15">
      <c r="A48" s="28"/>
      <c r="B48" s="6" t="s">
        <v>10</v>
      </c>
      <c r="C48" s="6"/>
      <c r="D48" s="6"/>
      <c r="E48" s="6"/>
      <c r="F48" s="6"/>
      <c r="G48" s="6"/>
      <c r="H48" s="6"/>
      <c r="I48" s="15"/>
      <c r="J48" s="15"/>
      <c r="K48" s="15"/>
      <c r="L48" s="15"/>
      <c r="M48" s="16"/>
    </row>
    <row r="49" spans="1:13" ht="15">
      <c r="A49" s="28"/>
      <c r="B49" s="6" t="s">
        <v>70</v>
      </c>
      <c r="C49" s="6"/>
      <c r="D49" s="6"/>
      <c r="E49" s="6"/>
      <c r="F49" s="6"/>
      <c r="G49" s="6"/>
      <c r="H49" s="6"/>
      <c r="I49" s="15"/>
      <c r="J49" s="15"/>
      <c r="K49" s="15"/>
      <c r="L49" s="15"/>
      <c r="M49" s="16"/>
    </row>
    <row r="50" spans="1:13" ht="15">
      <c r="A50" s="28"/>
      <c r="B50" s="7" t="s">
        <v>11</v>
      </c>
      <c r="C50" s="7" t="s">
        <v>12</v>
      </c>
      <c r="D50" s="7"/>
      <c r="E50" s="7"/>
      <c r="F50" s="7"/>
      <c r="G50" s="7"/>
      <c r="H50" s="7"/>
      <c r="I50" s="15"/>
      <c r="J50" s="15"/>
      <c r="K50" s="15"/>
      <c r="L50" s="15"/>
      <c r="M50" s="16"/>
    </row>
    <row r="51" spans="1:13" ht="15">
      <c r="A51" s="28"/>
      <c r="B51" s="8">
        <v>2416</v>
      </c>
      <c r="C51" s="9" t="s">
        <v>71</v>
      </c>
      <c r="D51" s="9"/>
      <c r="E51" s="9"/>
      <c r="F51" s="9"/>
      <c r="G51" s="9"/>
      <c r="H51" s="9"/>
      <c r="I51" s="35">
        <v>180</v>
      </c>
      <c r="J51" s="18" t="s">
        <v>14</v>
      </c>
      <c r="K51" s="19">
        <v>1</v>
      </c>
      <c r="L51" s="20">
        <f>L24</f>
        <v>19905.85</v>
      </c>
      <c r="M51" s="21">
        <f>L51*K51</f>
        <v>19905.85</v>
      </c>
    </row>
    <row r="52" spans="1:13" ht="15">
      <c r="A52" s="28"/>
      <c r="B52" s="8">
        <v>2440</v>
      </c>
      <c r="C52" s="9" t="s">
        <v>72</v>
      </c>
      <c r="D52" s="9"/>
      <c r="E52" s="9"/>
      <c r="F52" s="9"/>
      <c r="G52" s="9"/>
      <c r="H52" s="9"/>
      <c r="I52" s="35">
        <v>180</v>
      </c>
      <c r="J52" s="18"/>
      <c r="K52" s="19"/>
      <c r="L52" s="22"/>
      <c r="M52" s="21"/>
    </row>
    <row r="53" spans="1:13" ht="15">
      <c r="A53" s="28"/>
      <c r="B53" s="8">
        <v>922</v>
      </c>
      <c r="C53" s="9" t="s">
        <v>73</v>
      </c>
      <c r="D53" s="9"/>
      <c r="E53" s="9"/>
      <c r="F53" s="9"/>
      <c r="G53" s="9"/>
      <c r="H53" s="9"/>
      <c r="I53" s="8">
        <v>180</v>
      </c>
      <c r="J53" s="18"/>
      <c r="K53" s="19"/>
      <c r="L53" s="22"/>
      <c r="M53" s="21"/>
    </row>
    <row r="54" spans="1:13" ht="15">
      <c r="A54" s="28"/>
      <c r="B54" s="8">
        <v>2420</v>
      </c>
      <c r="C54" s="9" t="s">
        <v>74</v>
      </c>
      <c r="D54" s="9"/>
      <c r="E54" s="9"/>
      <c r="F54" s="9"/>
      <c r="G54" s="9"/>
      <c r="H54" s="9"/>
      <c r="I54" s="8">
        <v>180</v>
      </c>
      <c r="J54" s="18"/>
      <c r="K54" s="19"/>
      <c r="L54" s="22"/>
      <c r="M54" s="21"/>
    </row>
    <row r="55" spans="1:13" ht="15">
      <c r="A55" s="28"/>
      <c r="B55" s="8">
        <v>2407</v>
      </c>
      <c r="C55" s="9" t="s">
        <v>75</v>
      </c>
      <c r="D55" s="9"/>
      <c r="E55" s="9"/>
      <c r="F55" s="9"/>
      <c r="G55" s="9"/>
      <c r="H55" s="9"/>
      <c r="I55" s="35">
        <v>180</v>
      </c>
      <c r="J55" s="18" t="s">
        <v>76</v>
      </c>
      <c r="K55" s="19">
        <v>1</v>
      </c>
      <c r="L55" s="22">
        <v>10581.04</v>
      </c>
      <c r="M55" s="21">
        <f>L55*K55</f>
        <v>10581.04</v>
      </c>
    </row>
    <row r="56" spans="1:13" ht="15">
      <c r="A56" s="28"/>
      <c r="B56" s="8">
        <v>445</v>
      </c>
      <c r="C56" s="9" t="s">
        <v>77</v>
      </c>
      <c r="D56" s="9"/>
      <c r="E56" s="9"/>
      <c r="F56" s="9"/>
      <c r="G56" s="9"/>
      <c r="H56" s="9"/>
      <c r="I56" s="35">
        <v>180</v>
      </c>
      <c r="J56" s="18"/>
      <c r="K56" s="19"/>
      <c r="L56" s="22"/>
      <c r="M56" s="21"/>
    </row>
    <row r="57" spans="1:13" ht="19.5">
      <c r="A57" s="29"/>
      <c r="B57" s="11" t="s">
        <v>78</v>
      </c>
      <c r="C57" s="11"/>
      <c r="D57" s="11"/>
      <c r="E57" s="11"/>
      <c r="F57" s="11"/>
      <c r="G57" s="11"/>
      <c r="H57" s="11"/>
      <c r="I57" s="11">
        <f>SUM(I51:I56)</f>
        <v>1080</v>
      </c>
      <c r="J57" s="11"/>
      <c r="K57" s="11"/>
      <c r="L57" s="11"/>
      <c r="M57" s="23">
        <f>SUM(M51+M55)</f>
        <v>30486.89</v>
      </c>
    </row>
    <row r="58" spans="1:13" ht="1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</row>
    <row r="59" spans="1:13" ht="18.75">
      <c r="A59" s="1" t="s">
        <v>79</v>
      </c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24">
        <f>M57+M42</f>
        <v>50392.74</v>
      </c>
    </row>
    <row r="60" spans="1:13" ht="15">
      <c r="A60" s="30"/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</row>
    <row r="61" spans="1:13" ht="18.75">
      <c r="A61" s="1" t="s">
        <v>80</v>
      </c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ht="15.75">
      <c r="A62" s="25"/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</row>
    <row r="63" spans="1:13" ht="15">
      <c r="A63" s="3">
        <v>9</v>
      </c>
      <c r="B63" s="4" t="s">
        <v>81</v>
      </c>
      <c r="C63" s="4"/>
      <c r="D63" s="4"/>
      <c r="E63" s="4"/>
      <c r="F63" s="4"/>
      <c r="G63" s="4"/>
      <c r="H63" s="4"/>
      <c r="I63" s="13" t="s">
        <v>4</v>
      </c>
      <c r="J63" s="13" t="s">
        <v>5</v>
      </c>
      <c r="K63" s="13" t="s">
        <v>6</v>
      </c>
      <c r="L63" s="13" t="s">
        <v>7</v>
      </c>
      <c r="M63" s="14" t="s">
        <v>8</v>
      </c>
    </row>
    <row r="64" spans="1:13" ht="15">
      <c r="A64" s="5"/>
      <c r="B64" s="6" t="s">
        <v>82</v>
      </c>
      <c r="C64" s="6"/>
      <c r="D64" s="6"/>
      <c r="E64" s="6"/>
      <c r="F64" s="6"/>
      <c r="G64" s="6"/>
      <c r="H64" s="6"/>
      <c r="I64" s="15"/>
      <c r="J64" s="15"/>
      <c r="K64" s="15"/>
      <c r="L64" s="15"/>
      <c r="M64" s="16"/>
    </row>
    <row r="65" spans="1:13" ht="15">
      <c r="A65" s="5"/>
      <c r="B65" s="6" t="s">
        <v>83</v>
      </c>
      <c r="C65" s="6"/>
      <c r="D65" s="6"/>
      <c r="E65" s="6"/>
      <c r="F65" s="6"/>
      <c r="G65" s="6"/>
      <c r="H65" s="6"/>
      <c r="I65" s="15"/>
      <c r="J65" s="15"/>
      <c r="K65" s="15"/>
      <c r="L65" s="15"/>
      <c r="M65" s="16"/>
    </row>
    <row r="66" spans="1:13" ht="15">
      <c r="A66" s="5"/>
      <c r="B66" s="7" t="s">
        <v>11</v>
      </c>
      <c r="C66" s="7" t="s">
        <v>12</v>
      </c>
      <c r="D66" s="7"/>
      <c r="E66" s="7"/>
      <c r="F66" s="7"/>
      <c r="G66" s="7"/>
      <c r="H66" s="7"/>
      <c r="I66" s="15"/>
      <c r="J66" s="15"/>
      <c r="K66" s="15"/>
      <c r="L66" s="15"/>
      <c r="M66" s="16"/>
    </row>
    <row r="67" spans="1:13" ht="15">
      <c r="A67" s="5"/>
      <c r="B67" s="8">
        <v>2324</v>
      </c>
      <c r="C67" s="9" t="s">
        <v>84</v>
      </c>
      <c r="D67" s="9"/>
      <c r="E67" s="9"/>
      <c r="F67" s="9"/>
      <c r="G67" s="9"/>
      <c r="H67" s="9"/>
      <c r="I67" s="17">
        <v>132</v>
      </c>
      <c r="J67" s="36" t="s">
        <v>44</v>
      </c>
      <c r="K67" s="8">
        <v>1</v>
      </c>
      <c r="L67" s="37">
        <v>9000.14</v>
      </c>
      <c r="M67" s="38">
        <f>L67*K67</f>
        <v>9000.14</v>
      </c>
    </row>
    <row r="68" spans="1:13" ht="15">
      <c r="A68" s="5"/>
      <c r="B68" s="8">
        <v>2779</v>
      </c>
      <c r="C68" s="9" t="s">
        <v>85</v>
      </c>
      <c r="D68" s="9"/>
      <c r="E68" s="9"/>
      <c r="F68" s="9"/>
      <c r="G68" s="9"/>
      <c r="H68" s="9"/>
      <c r="I68" s="17">
        <v>132</v>
      </c>
      <c r="J68" s="36"/>
      <c r="K68" s="8"/>
      <c r="L68" s="37"/>
      <c r="M68" s="38"/>
    </row>
    <row r="69" spans="1:13" ht="19.5">
      <c r="A69" s="10"/>
      <c r="B69" s="11" t="s">
        <v>8</v>
      </c>
      <c r="C69" s="11"/>
      <c r="D69" s="11"/>
      <c r="E69" s="11"/>
      <c r="F69" s="11"/>
      <c r="G69" s="11"/>
      <c r="H69" s="11"/>
      <c r="I69" s="11">
        <f>SUM(I67:I68)</f>
        <v>264</v>
      </c>
      <c r="J69" s="11"/>
      <c r="K69" s="11"/>
      <c r="L69" s="11"/>
      <c r="M69" s="23">
        <f>SUM(M67:M68)</f>
        <v>9000.14</v>
      </c>
    </row>
    <row r="70" spans="1:13" ht="1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</row>
    <row r="71" spans="1:13" ht="18.75">
      <c r="A71" s="1" t="s">
        <v>86</v>
      </c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24">
        <f>SUM(M69)</f>
        <v>9000.14</v>
      </c>
    </row>
  </sheetData>
  <sheetProtection/>
  <mergeCells count="138">
    <mergeCell ref="B1:H1"/>
    <mergeCell ref="B2:H2"/>
    <mergeCell ref="B3:H3"/>
    <mergeCell ref="C4:H4"/>
    <mergeCell ref="C5:H5"/>
    <mergeCell ref="C6:H6"/>
    <mergeCell ref="B7:H7"/>
    <mergeCell ref="J7:L7"/>
    <mergeCell ref="B8:H8"/>
    <mergeCell ref="B9:H9"/>
    <mergeCell ref="B10:H10"/>
    <mergeCell ref="C11:H11"/>
    <mergeCell ref="C12:H12"/>
    <mergeCell ref="C13:H13"/>
    <mergeCell ref="B14:H14"/>
    <mergeCell ref="J14:L14"/>
    <mergeCell ref="A15:M15"/>
    <mergeCell ref="A16:L16"/>
    <mergeCell ref="A17:M17"/>
    <mergeCell ref="A18:M18"/>
    <mergeCell ref="A19:M19"/>
    <mergeCell ref="B20:H20"/>
    <mergeCell ref="B21:H21"/>
    <mergeCell ref="B22:H22"/>
    <mergeCell ref="C23:H23"/>
    <mergeCell ref="C24:H24"/>
    <mergeCell ref="C25:H25"/>
    <mergeCell ref="C26:H26"/>
    <mergeCell ref="C27:H27"/>
    <mergeCell ref="B28:H28"/>
    <mergeCell ref="J28:L28"/>
    <mergeCell ref="A29:M29"/>
    <mergeCell ref="A30:L30"/>
    <mergeCell ref="A32:M32"/>
    <mergeCell ref="A33:M33"/>
    <mergeCell ref="B34:H34"/>
    <mergeCell ref="B35:H35"/>
    <mergeCell ref="B36:H36"/>
    <mergeCell ref="C37:H37"/>
    <mergeCell ref="C38:H38"/>
    <mergeCell ref="C39:H39"/>
    <mergeCell ref="C40:H40"/>
    <mergeCell ref="C41:H41"/>
    <mergeCell ref="B42:H42"/>
    <mergeCell ref="J42:L42"/>
    <mergeCell ref="A43:M43"/>
    <mergeCell ref="B47:H47"/>
    <mergeCell ref="B48:H48"/>
    <mergeCell ref="B49:H49"/>
    <mergeCell ref="C50:H50"/>
    <mergeCell ref="C51:H51"/>
    <mergeCell ref="C52:H52"/>
    <mergeCell ref="C53:H53"/>
    <mergeCell ref="C54:H54"/>
    <mergeCell ref="C55:H55"/>
    <mergeCell ref="C56:H56"/>
    <mergeCell ref="B57:H57"/>
    <mergeCell ref="J57:L57"/>
    <mergeCell ref="A58:M58"/>
    <mergeCell ref="A59:L59"/>
    <mergeCell ref="A61:M61"/>
    <mergeCell ref="A62:M62"/>
    <mergeCell ref="B63:H63"/>
    <mergeCell ref="B64:H64"/>
    <mergeCell ref="B65:H65"/>
    <mergeCell ref="C66:H66"/>
    <mergeCell ref="C67:H67"/>
    <mergeCell ref="C68:H68"/>
    <mergeCell ref="B69:H69"/>
    <mergeCell ref="J69:L69"/>
    <mergeCell ref="A70:M70"/>
    <mergeCell ref="A71:L71"/>
    <mergeCell ref="A1:A7"/>
    <mergeCell ref="A8:A14"/>
    <mergeCell ref="A20:A28"/>
    <mergeCell ref="A34:A42"/>
    <mergeCell ref="A44:A57"/>
    <mergeCell ref="A63:A69"/>
    <mergeCell ref="I1:I4"/>
    <mergeCell ref="I8:I11"/>
    <mergeCell ref="I20:I23"/>
    <mergeCell ref="I34:I37"/>
    <mergeCell ref="I46:I50"/>
    <mergeCell ref="I63:I66"/>
    <mergeCell ref="J1:J4"/>
    <mergeCell ref="J5:J6"/>
    <mergeCell ref="J8:J11"/>
    <mergeCell ref="J12:J13"/>
    <mergeCell ref="J20:J23"/>
    <mergeCell ref="J24:J27"/>
    <mergeCell ref="J34:J37"/>
    <mergeCell ref="J38:J41"/>
    <mergeCell ref="J46:J50"/>
    <mergeCell ref="J51:J54"/>
    <mergeCell ref="J55:J56"/>
    <mergeCell ref="J63:J66"/>
    <mergeCell ref="J67:J68"/>
    <mergeCell ref="K1:K4"/>
    <mergeCell ref="K5:K6"/>
    <mergeCell ref="K8:K11"/>
    <mergeCell ref="K12:K13"/>
    <mergeCell ref="K20:K23"/>
    <mergeCell ref="K24:K27"/>
    <mergeCell ref="K34:K37"/>
    <mergeCell ref="K38:K41"/>
    <mergeCell ref="K46:K50"/>
    <mergeCell ref="K51:K54"/>
    <mergeCell ref="K55:K56"/>
    <mergeCell ref="K63:K66"/>
    <mergeCell ref="K67:K68"/>
    <mergeCell ref="L1:L4"/>
    <mergeCell ref="L5:L6"/>
    <mergeCell ref="L8:L11"/>
    <mergeCell ref="L12:L13"/>
    <mergeCell ref="L20:L23"/>
    <mergeCell ref="L24:L27"/>
    <mergeCell ref="L34:L37"/>
    <mergeCell ref="L38:L41"/>
    <mergeCell ref="L46:L50"/>
    <mergeCell ref="L51:L54"/>
    <mergeCell ref="L55:L56"/>
    <mergeCell ref="L63:L66"/>
    <mergeCell ref="L67:L68"/>
    <mergeCell ref="M1:M4"/>
    <mergeCell ref="M5:M6"/>
    <mergeCell ref="M8:M11"/>
    <mergeCell ref="M12:M13"/>
    <mergeCell ref="M20:M23"/>
    <mergeCell ref="M24:M27"/>
    <mergeCell ref="M34:M37"/>
    <mergeCell ref="M38:M41"/>
    <mergeCell ref="M46:M50"/>
    <mergeCell ref="M51:M54"/>
    <mergeCell ref="M55:M56"/>
    <mergeCell ref="M63:M66"/>
    <mergeCell ref="M67:M68"/>
    <mergeCell ref="B44:H46"/>
    <mergeCell ref="I44:M45"/>
  </mergeCells>
  <printOptions/>
  <pageMargins left="0.511811024" right="0.511811024" top="0.787401575" bottom="0.787401575" header="0.31496062" footer="0.3149606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1"/>
  <sheetViews>
    <sheetView workbookViewId="0" topLeftCell="A1">
      <selection activeCell="A10" sqref="A10:M10"/>
    </sheetView>
  </sheetViews>
  <sheetFormatPr defaultColWidth="9.140625" defaultRowHeight="15"/>
  <sheetData>
    <row r="1" spans="1:13" ht="18.75">
      <c r="A1" s="1" t="s">
        <v>87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5">
      <c r="A3" s="3">
        <v>10</v>
      </c>
      <c r="B3" s="4" t="s">
        <v>88</v>
      </c>
      <c r="C3" s="4"/>
      <c r="D3" s="4"/>
      <c r="E3" s="4"/>
      <c r="F3" s="4"/>
      <c r="G3" s="4"/>
      <c r="H3" s="4"/>
      <c r="I3" s="13" t="s">
        <v>4</v>
      </c>
      <c r="J3" s="13" t="s">
        <v>5</v>
      </c>
      <c r="K3" s="13" t="s">
        <v>6</v>
      </c>
      <c r="L3" s="13" t="s">
        <v>7</v>
      </c>
      <c r="M3" s="14" t="s">
        <v>8</v>
      </c>
    </row>
    <row r="4" spans="1:13" ht="15">
      <c r="A4" s="5"/>
      <c r="B4" s="6" t="s">
        <v>89</v>
      </c>
      <c r="C4" s="6"/>
      <c r="D4" s="6"/>
      <c r="E4" s="6"/>
      <c r="F4" s="6"/>
      <c r="G4" s="6"/>
      <c r="H4" s="6"/>
      <c r="I4" s="15"/>
      <c r="J4" s="15"/>
      <c r="K4" s="15"/>
      <c r="L4" s="15"/>
      <c r="M4" s="16"/>
    </row>
    <row r="5" spans="1:13" ht="15">
      <c r="A5" s="5"/>
      <c r="B5" s="6" t="s">
        <v>90</v>
      </c>
      <c r="C5" s="6"/>
      <c r="D5" s="6"/>
      <c r="E5" s="6"/>
      <c r="F5" s="6"/>
      <c r="G5" s="6"/>
      <c r="H5" s="6"/>
      <c r="I5" s="15"/>
      <c r="J5" s="15"/>
      <c r="K5" s="15"/>
      <c r="L5" s="15"/>
      <c r="M5" s="16"/>
    </row>
    <row r="6" spans="1:13" ht="15">
      <c r="A6" s="5"/>
      <c r="B6" s="7" t="s">
        <v>11</v>
      </c>
      <c r="C6" s="7" t="s">
        <v>12</v>
      </c>
      <c r="D6" s="7"/>
      <c r="E6" s="7"/>
      <c r="F6" s="7"/>
      <c r="G6" s="7"/>
      <c r="H6" s="7"/>
      <c r="I6" s="15"/>
      <c r="J6" s="15"/>
      <c r="K6" s="15"/>
      <c r="L6" s="15"/>
      <c r="M6" s="16"/>
    </row>
    <row r="7" spans="1:13" ht="15">
      <c r="A7" s="5"/>
      <c r="B7" s="8">
        <v>2462</v>
      </c>
      <c r="C7" s="9" t="s">
        <v>91</v>
      </c>
      <c r="D7" s="9"/>
      <c r="E7" s="9"/>
      <c r="F7" s="9"/>
      <c r="G7" s="9"/>
      <c r="H7" s="9"/>
      <c r="I7" s="17">
        <v>180</v>
      </c>
      <c r="J7" s="18" t="s">
        <v>76</v>
      </c>
      <c r="K7" s="19">
        <v>1</v>
      </c>
      <c r="L7" s="20" t="e">
        <f>GEPROM!A14:M21</f>
        <v>#VALUE!</v>
      </c>
      <c r="M7" s="21" t="e">
        <f>L7*K7</f>
        <v>#VALUE!</v>
      </c>
    </row>
    <row r="8" spans="1:13" ht="15">
      <c r="A8" s="5"/>
      <c r="B8" s="8">
        <v>219</v>
      </c>
      <c r="C8" s="9" t="s">
        <v>92</v>
      </c>
      <c r="D8" s="9"/>
      <c r="E8" s="9"/>
      <c r="F8" s="9"/>
      <c r="G8" s="9"/>
      <c r="H8" s="9"/>
      <c r="I8" s="17">
        <v>180</v>
      </c>
      <c r="J8" s="18"/>
      <c r="K8" s="19"/>
      <c r="L8" s="22"/>
      <c r="M8" s="21"/>
    </row>
    <row r="9" spans="1:13" ht="19.5">
      <c r="A9" s="10"/>
      <c r="B9" s="11" t="s">
        <v>8</v>
      </c>
      <c r="C9" s="11"/>
      <c r="D9" s="11"/>
      <c r="E9" s="11"/>
      <c r="F9" s="11"/>
      <c r="G9" s="11"/>
      <c r="H9" s="11"/>
      <c r="I9" s="11">
        <f>SUM(I7:I8)</f>
        <v>360</v>
      </c>
      <c r="J9" s="11"/>
      <c r="K9" s="11"/>
      <c r="L9" s="11"/>
      <c r="M9" s="23" t="e">
        <f>SUM(M7:M8)</f>
        <v>#VALUE!</v>
      </c>
    </row>
    <row r="10" spans="1:13" ht="1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1:13" ht="18.75">
      <c r="A11" s="1" t="s">
        <v>93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24" t="e">
        <f>SUM(M9)</f>
        <v>#VALUE!</v>
      </c>
    </row>
    <row r="12" spans="1:13" ht="18.75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</row>
    <row r="13" spans="1:13" ht="18.75">
      <c r="A13" s="1" t="s">
        <v>94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13" ht="15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</row>
    <row r="15" spans="1:13" ht="15">
      <c r="A15" s="3">
        <v>11</v>
      </c>
      <c r="B15" s="4" t="s">
        <v>95</v>
      </c>
      <c r="C15" s="4"/>
      <c r="D15" s="4"/>
      <c r="E15" s="4"/>
      <c r="F15" s="4"/>
      <c r="G15" s="4"/>
      <c r="H15" s="4"/>
      <c r="I15" s="13" t="s">
        <v>4</v>
      </c>
      <c r="J15" s="13" t="s">
        <v>5</v>
      </c>
      <c r="K15" s="13" t="s">
        <v>6</v>
      </c>
      <c r="L15" s="13" t="s">
        <v>7</v>
      </c>
      <c r="M15" s="14" t="s">
        <v>8</v>
      </c>
    </row>
    <row r="16" spans="1:13" ht="15">
      <c r="A16" s="5"/>
      <c r="B16" s="6" t="s">
        <v>96</v>
      </c>
      <c r="C16" s="6"/>
      <c r="D16" s="6"/>
      <c r="E16" s="6"/>
      <c r="F16" s="6"/>
      <c r="G16" s="6"/>
      <c r="H16" s="6"/>
      <c r="I16" s="15"/>
      <c r="J16" s="15"/>
      <c r="K16" s="15"/>
      <c r="L16" s="15"/>
      <c r="M16" s="16"/>
    </row>
    <row r="17" spans="1:13" ht="15">
      <c r="A17" s="5"/>
      <c r="B17" s="6" t="s">
        <v>97</v>
      </c>
      <c r="C17" s="6"/>
      <c r="D17" s="6"/>
      <c r="E17" s="6"/>
      <c r="F17" s="6"/>
      <c r="G17" s="6"/>
      <c r="H17" s="6"/>
      <c r="I17" s="15"/>
      <c r="J17" s="15"/>
      <c r="K17" s="15"/>
      <c r="L17" s="15"/>
      <c r="M17" s="16"/>
    </row>
    <row r="18" spans="1:13" ht="15">
      <c r="A18" s="5"/>
      <c r="B18" s="7" t="s">
        <v>11</v>
      </c>
      <c r="C18" s="7" t="s">
        <v>12</v>
      </c>
      <c r="D18" s="7"/>
      <c r="E18" s="7"/>
      <c r="F18" s="7"/>
      <c r="G18" s="7"/>
      <c r="H18" s="7"/>
      <c r="I18" s="15"/>
      <c r="J18" s="15"/>
      <c r="K18" s="15"/>
      <c r="L18" s="15"/>
      <c r="M18" s="16"/>
    </row>
    <row r="19" spans="1:13" ht="15">
      <c r="A19" s="5"/>
      <c r="B19" s="8">
        <v>1089</v>
      </c>
      <c r="C19" s="9" t="s">
        <v>98</v>
      </c>
      <c r="D19" s="9"/>
      <c r="E19" s="9"/>
      <c r="F19" s="9"/>
      <c r="G19" s="9"/>
      <c r="H19" s="9"/>
      <c r="I19" s="17">
        <v>180</v>
      </c>
      <c r="J19" s="18" t="s">
        <v>76</v>
      </c>
      <c r="K19" s="19">
        <v>1</v>
      </c>
      <c r="L19" s="22" t="e">
        <f>#REF!</f>
        <v>#REF!</v>
      </c>
      <c r="M19" s="21" t="e">
        <f>L19*K19</f>
        <v>#REF!</v>
      </c>
    </row>
    <row r="20" spans="1:13" ht="15">
      <c r="A20" s="5"/>
      <c r="B20" s="8">
        <v>963</v>
      </c>
      <c r="C20" s="9" t="s">
        <v>99</v>
      </c>
      <c r="D20" s="9"/>
      <c r="E20" s="9"/>
      <c r="F20" s="9"/>
      <c r="G20" s="9"/>
      <c r="H20" s="9"/>
      <c r="I20" s="17">
        <v>180</v>
      </c>
      <c r="J20" s="18"/>
      <c r="K20" s="19"/>
      <c r="L20" s="22"/>
      <c r="M20" s="21"/>
    </row>
    <row r="21" spans="1:13" ht="19.5">
      <c r="A21" s="10"/>
      <c r="B21" s="11" t="s">
        <v>8</v>
      </c>
      <c r="C21" s="11"/>
      <c r="D21" s="11"/>
      <c r="E21" s="11"/>
      <c r="F21" s="11"/>
      <c r="G21" s="11"/>
      <c r="H21" s="11"/>
      <c r="I21" s="11">
        <f>SUM(I19:I20)</f>
        <v>360</v>
      </c>
      <c r="J21" s="11"/>
      <c r="K21" s="11"/>
      <c r="L21" s="11"/>
      <c r="M21" s="23" t="e">
        <f>SUM(M19:M20)</f>
        <v>#REF!</v>
      </c>
    </row>
  </sheetData>
  <sheetProtection/>
  <mergeCells count="43">
    <mergeCell ref="A1:M1"/>
    <mergeCell ref="A2:M2"/>
    <mergeCell ref="B3:H3"/>
    <mergeCell ref="B4:H4"/>
    <mergeCell ref="B5:H5"/>
    <mergeCell ref="C6:H6"/>
    <mergeCell ref="C7:H7"/>
    <mergeCell ref="C8:H8"/>
    <mergeCell ref="B9:H9"/>
    <mergeCell ref="J9:L9"/>
    <mergeCell ref="A10:M10"/>
    <mergeCell ref="A11:L11"/>
    <mergeCell ref="A12:M12"/>
    <mergeCell ref="A13:M13"/>
    <mergeCell ref="A14:M14"/>
    <mergeCell ref="B15:H15"/>
    <mergeCell ref="B16:H16"/>
    <mergeCell ref="B17:H17"/>
    <mergeCell ref="C18:H18"/>
    <mergeCell ref="C19:H19"/>
    <mergeCell ref="C20:H20"/>
    <mergeCell ref="B21:H21"/>
    <mergeCell ref="J21:L21"/>
    <mergeCell ref="A3:A9"/>
    <mergeCell ref="A15:A21"/>
    <mergeCell ref="I3:I6"/>
    <mergeCell ref="I15:I18"/>
    <mergeCell ref="J3:J6"/>
    <mergeCell ref="J7:J8"/>
    <mergeCell ref="J15:J18"/>
    <mergeCell ref="J19:J20"/>
    <mergeCell ref="K3:K6"/>
    <mergeCell ref="K7:K8"/>
    <mergeCell ref="K15:K18"/>
    <mergeCell ref="K19:K20"/>
    <mergeCell ref="L3:L6"/>
    <mergeCell ref="L7:L8"/>
    <mergeCell ref="L15:L18"/>
    <mergeCell ref="L19:L20"/>
    <mergeCell ref="M3:M6"/>
    <mergeCell ref="M7:M8"/>
    <mergeCell ref="M15:M18"/>
    <mergeCell ref="M19:M20"/>
  </mergeCells>
  <printOptions/>
  <pageMargins left="0.511811024" right="0.511811024" top="0.787401575" bottom="0.787401575" header="0.31496062" footer="0.31496062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Everaldo Nascimento da Silva</dc:creator>
  <cp:keywords/>
  <dc:description/>
  <cp:lastModifiedBy>Usuario</cp:lastModifiedBy>
  <cp:lastPrinted>2023-11-16T13:21:11Z</cp:lastPrinted>
  <dcterms:created xsi:type="dcterms:W3CDTF">2006-09-16T00:00:00Z</dcterms:created>
  <dcterms:modified xsi:type="dcterms:W3CDTF">2023-11-22T18:18:25Z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1046</vt:i4>
  </property>
  <property fmtid="{D5CDD505-2E9C-101B-9397-08002B2CF9AE}" pid="3" name="KSOProductBuildV">
    <vt:lpwstr>1046-12.2.0.13306</vt:lpwstr>
  </property>
  <property fmtid="{D5CDD505-2E9C-101B-9397-08002B2CF9AE}" pid="4" name="I">
    <vt:lpwstr>D9337F70CA534359A9913310549ED697_13</vt:lpwstr>
  </property>
</Properties>
</file>